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3"/>
  </sheets>
  <definedNames/>
  <calcPr/>
</workbook>
</file>

<file path=xl/comments1.xml><?xml version="1.0" encoding="utf-8"?>
<comments xmlns:r="http://schemas.openxmlformats.org/officeDocument/2006/relationships" xmlns="http://schemas.openxmlformats.org/spreadsheetml/2006/main">
  <authors>
    <author/>
  </authors>
  <commentList>
    <comment authorId="0" ref="O1">
      <text>
        <t xml:space="preserve">Main Product Cost</t>
      </text>
    </comment>
    <comment authorId="0" ref="S1">
      <text>
        <t xml:space="preserve">Order Bump Product Cost</t>
      </text>
    </comment>
    <comment authorId="0" ref="V1">
      <text>
        <t xml:space="preserve">Upsell 1 Product Cost</t>
      </text>
    </comment>
    <comment authorId="0" ref="Y1">
      <text>
        <t xml:space="preserve">Downsell 1 Product Cost</t>
      </text>
    </comment>
    <comment authorId="0" ref="AA1">
      <text>
        <t xml:space="preserve">Upsell 2 Cost</t>
      </text>
    </comment>
    <comment authorId="0" ref="AD1">
      <text>
        <t xml:space="preserve">Upsell 2 Cost</t>
      </text>
    </comment>
    <comment authorId="0" ref="C2">
      <text>
        <t xml:space="preserve">Meta and/or Google Ads spend
(Impressions × CPM ÷ 1,000 = Ad Spend)</t>
      </text>
    </comment>
    <comment authorId="0" ref="D2">
      <text>
        <t xml:space="preserve">IMPORTANT: You need a minimum of 5000 impressions PER ad before making a decision on the creative
(Budget ÷ CPM × 1,000 = Impressions)</t>
      </text>
    </comment>
    <comment authorId="0" ref="E2">
      <text>
        <t xml:space="preserve">(Facebook) The number of people who saw your ads at least once. Reach is different from impressions, which may include multiple views of your ads by the same people.
(If YouTube - Look at "Views") A view is counted when the following occurs, and varies by format: a person watches 30 seconds of your video (or the duration, if it's shorter than 30 seconds) or interacts with your video.</t>
      </text>
    </comment>
    <comment authorId="0" ref="F2">
      <text>
        <t xml:space="preserve">The average cost for 1,000 impressions.
CPM is a common metric used by the online advertising industry to gauge the cost-effectiveness of an ad campaign. It's often used to compare performance among different ad publishers and campaigns.
CPM measures the total amount spent on an ad campaign, divided by impressions, multiplied by 1,000. (Example: If you spent $50 and got 10,000 impressions, your CPM was $5.)
(Ad spend ÷  Impressions = CPM) 
</t>
      </text>
    </comment>
    <comment authorId="0" ref="G2">
      <text>
        <t xml:space="preserve">IMPORTANT NOTES
1. You need a minimum of 100 clicks before making a decision on landing page
2. On Meta Business Manager, be sure to track Clicks with "Outbound clicks"</t>
      </text>
    </comment>
    <comment authorId="0" ref="H2">
      <text>
        <t xml:space="preserve">Click Through Rate
Measures ad effectiveness at urging viewers into clicking (e.g. call-to-action)
Calculated By [Ad Clicks]/[Ad Impressions]
Optimal range = 1-3%
IMPORTANT: On Meta Business Manager, be sure to track CTR with "Outbound CTR (click-through rate)"</t>
      </text>
    </comment>
    <comment authorId="0" ref="I2">
      <text>
        <t xml:space="preserve">Revenue Per Visitor
If AVV &lt; CPV, then net loss (a.k.a. Average Visitor Value)
Calculated by [Total Revenue] / [Ad Clicks]</t>
      </text>
    </comment>
    <comment authorId="0" ref="J2">
      <text>
        <t xml:space="preserve">Cost-per-click (Adspend/Clicks):
- Overall ad performance metric</t>
      </text>
    </comment>
    <comment authorId="0" ref="K2">
      <text>
        <t xml:space="preserve">ActiveCampaign (After 1pm HKT)
-&gt; Reports -&gt; Contact Trends -&gt; (Select your 'Leads' list) -&gt; New Contacts
IMPORTANT: You need a minimum of 100 visitors before making a decision on sales page</t>
      </text>
    </comment>
    <comment authorId="0" ref="L2">
      <text>
        <t xml:space="preserve">Landing Page Conversion Rate / Optin % (Leads/Clicks):
Measures effectiveness of landing page (Percentage of visitors that opted-in)
Optimal range = 15%-35% (10% for 2-Step Checkout)
</t>
      </text>
    </comment>
    <comment authorId="0" ref="M2">
      <text>
        <t xml:space="preserve">Dollar Per Lead (Total Revenue/Leads):
- If DPV &lt; CPL, then net loss
A.K.A. Revenue Per Lead / Value Per Lead / Average Lead Value</t>
      </text>
    </comment>
    <comment authorId="0" ref="N2">
      <text>
        <t xml:space="preserve">Cost-per-lead (Adspend/Leads)
</t>
      </text>
    </comment>
    <comment authorId="0" ref="P2">
      <text>
        <t xml:space="preserve">Order Form Closing/Conversion Rate (M-Units/Leads):
Percentage of sales page visitors that bought the product.
Optimal = 3%-6% (60% for 2-Step Checkout)</t>
      </text>
    </comment>
    <comment authorId="0" ref="Q2">
      <text>
        <t xml:space="preserve">Cost-per-acquisition (Adspend/M-Units):
Cost per paying for a client (Also known as CAC - Customer acquisition cost)</t>
      </text>
    </comment>
    <comment authorId="0" ref="R2">
      <text>
        <t xml:space="preserve">Main Product Revenue:
Total revenue from main product sold.</t>
      </text>
    </comment>
    <comment authorId="0" ref="T2">
      <text>
        <t xml:space="preserve">Order Bump Conversion Rate (Bump Units/M-Units):
Percentage of buyers that also bought the 'order bump'.
Optimal = 20%+</t>
      </text>
    </comment>
    <comment authorId="0" ref="U2">
      <text>
        <t xml:space="preserve">Order Bump Revenue:
Total revenue from 'order bumps' sold.</t>
      </text>
    </comment>
    <comment authorId="0" ref="W2">
      <text>
        <t xml:space="preserve">Upsell 1 Conversion Rate (Upsell 1 Units/M-Units):
Percentage of buyers that also bought upsell 1.</t>
      </text>
    </comment>
    <comment authorId="0" ref="X2">
      <text>
        <t xml:space="preserve">Upsell 1 Revenue:
Total revenue from upsell 1's sold.</t>
      </text>
    </comment>
    <comment authorId="0" ref="Z2">
      <text>
        <t xml:space="preserve">Downsell 1 Revenue:
Total revenue from # of 'Downsell 1' product's sold.</t>
      </text>
    </comment>
    <comment authorId="0" ref="AB2">
      <text>
        <t xml:space="preserve">Upsell 2 Conversion Rate (Upsell 2 Units/M-Units):
Percentage of buyers that also bought upsell 2.</t>
      </text>
    </comment>
    <comment authorId="0" ref="AC2">
      <text>
        <t xml:space="preserve">Upsell 2 Revenue:
Total revenue from upsell 2's sold.</t>
      </text>
    </comment>
    <comment authorId="0" ref="AE2">
      <text>
        <t xml:space="preserve">Downsell 2 Revenue:
Total revenue from # of 'Downsell 2' product's sold.</t>
      </text>
    </comment>
    <comment authorId="0" ref="AF2">
      <text>
        <t xml:space="preserve">Average Order Value (Revenue/M-Units)
A.K.A. Average Cart Value</t>
      </text>
    </comment>
    <comment authorId="0" ref="AH2">
      <text>
        <t xml:space="preserve">Revenue Profit/Loss (ROI)</t>
      </text>
    </comment>
  </commentList>
</comments>
</file>

<file path=xl/sharedStrings.xml><?xml version="1.0" encoding="utf-8"?>
<sst xmlns="http://schemas.openxmlformats.org/spreadsheetml/2006/main" count="51" uniqueCount="44">
  <si>
    <t>Date</t>
  </si>
  <si>
    <t>Adspend</t>
  </si>
  <si>
    <t>Impr.</t>
  </si>
  <si>
    <t>Reach</t>
  </si>
  <si>
    <t>CPM</t>
  </si>
  <si>
    <t>Clicks</t>
  </si>
  <si>
    <t>CTR</t>
  </si>
  <si>
    <t>RPV</t>
  </si>
  <si>
    <t>CPC</t>
  </si>
  <si>
    <t>Leads</t>
  </si>
  <si>
    <t>LP%</t>
  </si>
  <si>
    <t>DPL</t>
  </si>
  <si>
    <t>CPL</t>
  </si>
  <si>
    <t>M-Units</t>
  </si>
  <si>
    <t>CVR</t>
  </si>
  <si>
    <t>CPA</t>
  </si>
  <si>
    <t>MPR</t>
  </si>
  <si>
    <t>Bump Units</t>
  </si>
  <si>
    <t>OBC%</t>
  </si>
  <si>
    <t>OBR</t>
  </si>
  <si>
    <t>Upsell 1 Units</t>
  </si>
  <si>
    <t>U1C%</t>
  </si>
  <si>
    <t>U1R</t>
  </si>
  <si>
    <t>Downsell 1 Units</t>
  </si>
  <si>
    <t>D1R</t>
  </si>
  <si>
    <t>Upsell 2 Units</t>
  </si>
  <si>
    <t>U2C%</t>
  </si>
  <si>
    <t>U2R</t>
  </si>
  <si>
    <t>Downsell 2 Units</t>
  </si>
  <si>
    <t>D2R</t>
  </si>
  <si>
    <t>AOV</t>
  </si>
  <si>
    <t>Revenue</t>
  </si>
  <si>
    <t>R-P/L</t>
  </si>
  <si>
    <t>ROI</t>
  </si>
  <si>
    <t>S</t>
  </si>
  <si>
    <t>M</t>
  </si>
  <si>
    <t>T</t>
  </si>
  <si>
    <t>W</t>
  </si>
  <si>
    <t>F</t>
  </si>
  <si>
    <t>Total / AVG</t>
  </si>
  <si>
    <t>Location</t>
  </si>
  <si>
    <t>Media Platform</t>
  </si>
  <si>
    <t>CRM</t>
  </si>
  <si>
    <t>Website / PG</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</si>
</sst>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quot;#,##0"/>
    <numFmt numFmtId="165" formatCode="&quot;$&quot;#,##0.00"/>
    <numFmt numFmtId="166" formatCode="m&quot;/&quot;d&quot;/&quot;yy"/>
  </numFmts>
  <fonts count="12">
    <font>
      <sz val="10.0"/>
      <color rgb="FF000000"/>
      <name val="Arial"/>
    </font>
    <font>
      <b/>
      <color rgb="FFFFFFFF"/>
      <name val="Arial"/>
    </font>
    <font>
      <b/>
      <sz val="10.0"/>
      <color rgb="FFFFFFFF"/>
      <name val="Arial"/>
    </font>
    <font>
      <b/>
      <sz val="6.0"/>
      <color rgb="FFFFFFFF"/>
      <name val="Arial"/>
    </font>
    <font>
      <name val="Arial"/>
    </font>
    <font>
      <sz val="8.0"/>
      <name val="Arial"/>
    </font>
    <font>
      <color rgb="FF000000"/>
      <name val="Arial"/>
    </font>
    <font>
      <b/>
      <sz val="8.0"/>
      <color rgb="FFFFFFFF"/>
    </font>
    <font/>
    <font>
      <sz val="10.0"/>
    </font>
    <font>
      <b/>
      <sz val="6.0"/>
      <color rgb="FFFFFFFF"/>
    </font>
    <font>
      <b/>
      <sz val="6.0"/>
      <color rgb="FF000000"/>
    </font>
  </fonts>
  <fills count="8">
    <fill>
      <patternFill patternType="none"/>
    </fill>
    <fill>
      <patternFill patternType="lightGray"/>
    </fill>
    <fill>
      <patternFill patternType="solid">
        <fgColor rgb="FF000000"/>
        <bgColor rgb="FF000000"/>
      </patternFill>
    </fill>
    <fill>
      <patternFill patternType="solid">
        <fgColor rgb="FFD9D9D9"/>
        <bgColor rgb="FFD9D9D9"/>
      </patternFill>
    </fill>
    <fill>
      <patternFill patternType="solid">
        <fgColor rgb="FF1A77F2"/>
        <bgColor rgb="FF1A77F2"/>
      </patternFill>
    </fill>
    <fill>
      <patternFill patternType="solid">
        <fgColor rgb="FFF7F1FF"/>
        <bgColor rgb="FFF7F1FF"/>
      </patternFill>
    </fill>
    <fill>
      <patternFill patternType="solid">
        <fgColor rgb="FF1E2E3C"/>
        <bgColor rgb="FF1E2E3C"/>
      </patternFill>
    </fill>
    <fill>
      <patternFill patternType="solid">
        <fgColor rgb="FFFFFFFF"/>
        <bgColor rgb="FFFFFFFF"/>
      </patternFill>
    </fill>
  </fills>
  <borders count="7">
    <border/>
    <border>
      <left style="thick">
        <color rgb="FF000000"/>
      </left>
      <top style="thick">
        <color rgb="FF000000"/>
      </top>
      <bottom style="thick">
        <color rgb="FF000000"/>
      </bottom>
    </border>
    <border>
      <right style="thick">
        <color rgb="FF000000"/>
      </right>
      <top style="thick">
        <color rgb="FF000000"/>
      </top>
      <bottom style="thick">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2">
    <xf borderId="0" fillId="0" fontId="0" numFmtId="0" xfId="0" applyAlignment="1" applyFont="1">
      <alignment readingOrder="0" shrinkToFit="0" vertical="bottom" wrapText="0"/>
    </xf>
    <xf borderId="0" fillId="2" fontId="1" numFmtId="0" xfId="0" applyAlignment="1" applyFill="1" applyFont="1">
      <alignment vertical="bottom"/>
    </xf>
    <xf borderId="0" fillId="2" fontId="1" numFmtId="164" xfId="0" applyAlignment="1" applyFont="1" applyNumberFormat="1">
      <alignment vertical="bottom"/>
    </xf>
    <xf borderId="0" fillId="2" fontId="1" numFmtId="165" xfId="0" applyAlignment="1" applyFont="1" applyNumberFormat="1">
      <alignment vertical="bottom"/>
    </xf>
    <xf borderId="0" fillId="2" fontId="1" numFmtId="0" xfId="0" applyAlignment="1" applyFont="1">
      <alignment horizontal="left" vertical="bottom"/>
    </xf>
    <xf borderId="0" fillId="2" fontId="1" numFmtId="3" xfId="0" applyAlignment="1" applyFont="1" applyNumberFormat="1">
      <alignment vertical="bottom"/>
    </xf>
    <xf borderId="0" fillId="2" fontId="2" numFmtId="164" xfId="0" applyAlignment="1" applyFont="1" applyNumberFormat="1">
      <alignment horizontal="left" readingOrder="0" vertical="bottom"/>
    </xf>
    <xf borderId="0" fillId="2" fontId="3" numFmtId="164" xfId="0" applyAlignment="1" applyFont="1" applyNumberFormat="1">
      <alignment readingOrder="0" vertical="center"/>
    </xf>
    <xf borderId="0" fillId="2" fontId="1" numFmtId="0" xfId="0" applyAlignment="1" applyFont="1">
      <alignment readingOrder="0" vertical="bottom"/>
    </xf>
    <xf borderId="0" fillId="2" fontId="1" numFmtId="165" xfId="0" applyAlignment="1" applyFont="1" applyNumberFormat="1">
      <alignment readingOrder="0" vertical="bottom"/>
    </xf>
    <xf borderId="0" fillId="2" fontId="1" numFmtId="3" xfId="0" applyAlignment="1" applyFont="1" applyNumberFormat="1">
      <alignment readingOrder="0" vertical="bottom"/>
    </xf>
    <xf borderId="0" fillId="2" fontId="1" numFmtId="164" xfId="0" applyAlignment="1" applyFont="1" applyNumberFormat="1">
      <alignment readingOrder="0" vertical="bottom"/>
    </xf>
    <xf borderId="0" fillId="2" fontId="1" numFmtId="0" xfId="0" applyAlignment="1" applyFont="1">
      <alignment readingOrder="0" vertical="bottom"/>
    </xf>
    <xf borderId="0" fillId="3" fontId="4" numFmtId="0" xfId="0" applyAlignment="1" applyFill="1" applyFont="1">
      <alignment readingOrder="0" vertical="bottom"/>
    </xf>
    <xf borderId="0" fillId="3" fontId="5" numFmtId="166" xfId="0" applyAlignment="1" applyFont="1" applyNumberFormat="1">
      <alignment readingOrder="0" vertical="bottom"/>
    </xf>
    <xf borderId="0" fillId="0" fontId="6" numFmtId="164" xfId="0" applyAlignment="1" applyFont="1" applyNumberFormat="1">
      <alignment readingOrder="0" shrinkToFit="0" vertical="bottom" wrapText="0"/>
    </xf>
    <xf borderId="0" fillId="0" fontId="4" numFmtId="3" xfId="0" applyAlignment="1" applyFont="1" applyNumberFormat="1">
      <alignment readingOrder="0" vertical="bottom"/>
    </xf>
    <xf borderId="0" fillId="3" fontId="6" numFmtId="165" xfId="0" applyAlignment="1" applyFont="1" applyNumberFormat="1">
      <alignment readingOrder="0" shrinkToFit="0" vertical="bottom" wrapText="0"/>
    </xf>
    <xf borderId="0" fillId="0" fontId="6" numFmtId="0" xfId="0" applyAlignment="1" applyFont="1">
      <alignment readingOrder="0" shrinkToFit="0" vertical="bottom" wrapText="0"/>
    </xf>
    <xf borderId="0" fillId="3" fontId="4" numFmtId="10" xfId="0" applyAlignment="1" applyFont="1" applyNumberFormat="1">
      <alignment vertical="bottom"/>
    </xf>
    <xf borderId="0" fillId="3" fontId="4" numFmtId="165" xfId="0" applyAlignment="1" applyFont="1" applyNumberFormat="1">
      <alignment vertical="bottom"/>
    </xf>
    <xf borderId="0" fillId="0" fontId="4" numFmtId="0" xfId="0" applyAlignment="1" applyFont="1">
      <alignment readingOrder="0" vertical="bottom"/>
    </xf>
    <xf borderId="0" fillId="3" fontId="6" numFmtId="10" xfId="0" applyAlignment="1" applyFont="1" applyNumberFormat="1">
      <alignment readingOrder="0" shrinkToFit="0" vertical="bottom" wrapText="0"/>
    </xf>
    <xf borderId="0" fillId="0" fontId="6" numFmtId="0" xfId="0" applyAlignment="1" applyFont="1">
      <alignment horizontal="right" readingOrder="0" vertical="bottom"/>
    </xf>
    <xf borderId="0" fillId="3" fontId="6" numFmtId="10" xfId="0" applyAlignment="1" applyFont="1" applyNumberFormat="1">
      <alignment horizontal="right" vertical="bottom"/>
    </xf>
    <xf borderId="0" fillId="3" fontId="6" numFmtId="165" xfId="0" applyAlignment="1" applyFont="1" applyNumberFormat="1">
      <alignment horizontal="right" vertical="bottom"/>
    </xf>
    <xf borderId="0" fillId="3" fontId="6" numFmtId="165" xfId="0" applyAlignment="1" applyFont="1" applyNumberFormat="1">
      <alignment readingOrder="0" vertical="bottom"/>
    </xf>
    <xf borderId="0" fillId="3" fontId="4" numFmtId="10" xfId="0" applyAlignment="1" applyFont="1" applyNumberFormat="1">
      <alignment horizontal="right" vertical="bottom"/>
    </xf>
    <xf borderId="0" fillId="0" fontId="4" numFmtId="3" xfId="0" applyAlignment="1" applyFont="1" applyNumberFormat="1">
      <alignment horizontal="right" readingOrder="0" vertical="bottom"/>
    </xf>
    <xf borderId="0" fillId="3" fontId="6" numFmtId="165" xfId="0" applyAlignment="1" applyFont="1" applyNumberFormat="1">
      <alignment horizontal="right" vertical="bottom"/>
    </xf>
    <xf borderId="0" fillId="0" fontId="4" numFmtId="0" xfId="0" applyAlignment="1" applyFont="1">
      <alignment horizontal="right" readingOrder="0" vertical="bottom"/>
    </xf>
    <xf borderId="0" fillId="0" fontId="6" numFmtId="0" xfId="0" applyAlignment="1" applyFont="1">
      <alignment horizontal="right" vertical="bottom"/>
    </xf>
    <xf borderId="0" fillId="0" fontId="4" numFmtId="3" xfId="0" applyAlignment="1" applyFont="1" applyNumberFormat="1">
      <alignment horizontal="right" vertical="bottom"/>
    </xf>
    <xf borderId="0" fillId="0" fontId="4" numFmtId="0" xfId="0" applyAlignment="1" applyFont="1">
      <alignment horizontal="right" vertical="bottom"/>
    </xf>
    <xf borderId="0" fillId="0" fontId="4" numFmtId="0" xfId="0" applyAlignment="1" applyFont="1">
      <alignment horizontal="right" vertical="bottom"/>
    </xf>
    <xf borderId="0" fillId="3" fontId="4" numFmtId="166" xfId="0" applyAlignment="1" applyFont="1" applyNumberFormat="1">
      <alignment readingOrder="0" vertical="bottom"/>
    </xf>
    <xf borderId="0" fillId="0" fontId="4" numFmtId="0" xfId="0" applyAlignment="1" applyFont="1">
      <alignment readingOrder="0" vertical="bottom"/>
    </xf>
    <xf borderId="0" fillId="2" fontId="3" numFmtId="0" xfId="0" applyAlignment="1" applyFont="1">
      <alignment horizontal="center" readingOrder="0" vertical="center"/>
    </xf>
    <xf borderId="0" fillId="2" fontId="1" numFmtId="3" xfId="0" applyAlignment="1" applyFont="1" applyNumberFormat="1">
      <alignment vertical="bottom"/>
    </xf>
    <xf borderId="0" fillId="2" fontId="1" numFmtId="10" xfId="0" applyAlignment="1" applyFont="1" applyNumberFormat="1">
      <alignment vertical="bottom"/>
    </xf>
    <xf borderId="0" fillId="2" fontId="1" numFmtId="165" xfId="0" applyAlignment="1" applyFont="1" applyNumberFormat="1">
      <alignment vertical="bottom"/>
    </xf>
    <xf borderId="0" fillId="2" fontId="1" numFmtId="165" xfId="0" applyAlignment="1" applyFont="1" applyNumberFormat="1">
      <alignment horizontal="right" readingOrder="0" vertical="bottom"/>
    </xf>
    <xf borderId="0" fillId="2" fontId="1" numFmtId="10" xfId="0" applyAlignment="1" applyFont="1" applyNumberFormat="1">
      <alignment horizontal="right" vertical="bottom"/>
    </xf>
    <xf borderId="1" fillId="2" fontId="7" numFmtId="0" xfId="0" applyAlignment="1" applyBorder="1" applyFont="1">
      <alignment horizontal="center" readingOrder="0" vertical="center"/>
    </xf>
    <xf borderId="2" fillId="0" fontId="8" numFmtId="0" xfId="0" applyBorder="1" applyFont="1"/>
    <xf borderId="3" fillId="4" fontId="7" numFmtId="164" xfId="0" applyAlignment="1" applyBorder="1" applyFill="1" applyFont="1" applyNumberFormat="1">
      <alignment horizontal="center" readingOrder="0" vertical="center"/>
    </xf>
    <xf borderId="4" fillId="0" fontId="8" numFmtId="0" xfId="0" applyBorder="1" applyFont="1"/>
    <xf borderId="5" fillId="0" fontId="8" numFmtId="0" xfId="0" applyBorder="1" applyFont="1"/>
    <xf borderId="0" fillId="0" fontId="9" numFmtId="165" xfId="0" applyAlignment="1" applyFont="1" applyNumberFormat="1">
      <alignment horizontal="right"/>
    </xf>
    <xf borderId="6" fillId="4" fontId="10" numFmtId="164" xfId="0" applyAlignment="1" applyBorder="1" applyFont="1" applyNumberFormat="1">
      <alignment horizontal="center" readingOrder="0" vertical="center"/>
    </xf>
    <xf borderId="0" fillId="0" fontId="9" numFmtId="0" xfId="0" applyAlignment="1" applyFont="1">
      <alignment horizontal="right"/>
    </xf>
    <xf borderId="6" fillId="5" fontId="11" numFmtId="4" xfId="0" applyAlignment="1" applyBorder="1" applyFill="1" applyFont="1" applyNumberFormat="1">
      <alignment horizontal="center" readingOrder="0" vertical="center"/>
    </xf>
    <xf borderId="0" fillId="0" fontId="9" numFmtId="3" xfId="0" applyAlignment="1" applyFont="1" applyNumberFormat="1">
      <alignment horizontal="right"/>
    </xf>
    <xf borderId="6" fillId="6" fontId="10" numFmtId="4" xfId="0" applyAlignment="1" applyBorder="1" applyFill="1" applyFont="1" applyNumberFormat="1">
      <alignment horizontal="center" readingOrder="0" vertical="center"/>
    </xf>
    <xf borderId="0" fillId="0" fontId="9" numFmtId="164" xfId="0" applyAlignment="1" applyFont="1" applyNumberFormat="1">
      <alignment horizontal="right"/>
    </xf>
    <xf borderId="0" fillId="7" fontId="9" numFmtId="0" xfId="0" applyAlignment="1" applyFill="1" applyFont="1">
      <alignment horizontal="left" readingOrder="0"/>
    </xf>
    <xf borderId="0" fillId="0" fontId="9" numFmtId="164" xfId="0" applyAlignment="1" applyFont="1" applyNumberFormat="1">
      <alignment horizontal="left"/>
    </xf>
    <xf borderId="0" fillId="0" fontId="9" numFmtId="0" xfId="0" applyAlignment="1" applyFont="1">
      <alignment horizontal="left"/>
    </xf>
    <xf borderId="0" fillId="0" fontId="9" numFmtId="165" xfId="0" applyAlignment="1" applyFont="1" applyNumberFormat="1">
      <alignment horizontal="left"/>
    </xf>
    <xf borderId="0" fillId="0" fontId="9" numFmtId="4" xfId="0" applyAlignment="1" applyFont="1" applyNumberFormat="1">
      <alignment horizontal="left" readingOrder="0"/>
    </xf>
    <xf borderId="0" fillId="0" fontId="9" numFmtId="3" xfId="0" applyAlignment="1" applyFont="1" applyNumberFormat="1">
      <alignment horizontal="left"/>
    </xf>
    <xf borderId="0" fillId="7" fontId="9" numFmtId="166" xfId="0" applyAlignment="1" applyFont="1" applyNumberFormat="1">
      <alignment horizontal="left" readingOrder="0"/>
    </xf>
  </cellXfs>
  <cellStyles count="1">
    <cellStyle xfId="0" name="Normal" builtinId="0"/>
  </cellStyles>
  <dxfs count="2">
    <dxf>
      <font>
        <color rgb="FFCC0000"/>
      </font>
      <fill>
        <patternFill patternType="none"/>
      </fill>
      <border/>
    </dxf>
    <dxf>
      <font>
        <color rgb="FF38761D"/>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190500</xdr:colOff>
      <xdr:row>0</xdr:row>
      <xdr:rowOff>47625</xdr:rowOff>
    </xdr:from>
    <xdr:ext cx="1200150" cy="3238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75" outlineLevelCol="1"/>
  <cols>
    <col customWidth="1" min="1" max="1" width="2.5"/>
    <col customWidth="1" min="2" max="2" width="5.75"/>
    <col customWidth="1" min="3" max="3" width="9.88"/>
    <col customWidth="1" min="4" max="16" width="8.5"/>
    <col collapsed="1" customWidth="1" min="17" max="17" width="8.5"/>
    <col customWidth="1" hidden="1" min="18" max="18" width="8.5" outlineLevel="1"/>
    <col customWidth="1" hidden="1" min="19" max="19" width="13.5" outlineLevel="1"/>
    <col customWidth="1" hidden="1" min="20" max="21" width="8.5" outlineLevel="1"/>
    <col customWidth="1" hidden="1" min="22" max="22" width="13.5" outlineLevel="1"/>
    <col customWidth="1" hidden="1" min="23" max="24" width="8.5" outlineLevel="1"/>
    <col customWidth="1" hidden="1" min="25" max="25" width="15.5" outlineLevel="1"/>
    <col customWidth="1" hidden="1" min="26" max="26" width="8.5" outlineLevel="1"/>
    <col customWidth="1" hidden="1" min="27" max="27" width="13.5" outlineLevel="1"/>
    <col customWidth="1" hidden="1" min="28" max="29" width="8.5" outlineLevel="1"/>
    <col customWidth="1" hidden="1" min="30" max="30" width="15.5" outlineLevel="1"/>
    <col customWidth="1" hidden="1" min="31" max="31" width="8.5" outlineLevel="1"/>
    <col customWidth="1" min="32" max="32" width="8.5"/>
    <col customWidth="1" min="33" max="33" width="13.38"/>
    <col customWidth="1" min="34" max="34" width="12.13"/>
    <col customWidth="1" min="35" max="35" width="8.75"/>
  </cols>
  <sheetData>
    <row r="1" ht="36.75" customHeight="1">
      <c r="A1" s="1"/>
      <c r="B1" s="1"/>
      <c r="C1" s="2"/>
      <c r="D1" s="1"/>
      <c r="E1" s="1"/>
      <c r="F1" s="3"/>
      <c r="G1" s="4"/>
      <c r="H1" s="1"/>
      <c r="I1" s="1"/>
      <c r="J1" s="1"/>
      <c r="K1" s="1"/>
      <c r="L1" s="5"/>
      <c r="M1" s="5"/>
      <c r="N1" s="5"/>
      <c r="O1" s="6">
        <v>388.0</v>
      </c>
      <c r="P1" s="1"/>
      <c r="Q1" s="1"/>
      <c r="R1" s="7"/>
      <c r="S1" s="6">
        <v>188.0</v>
      </c>
      <c r="T1" s="2"/>
      <c r="U1" s="1"/>
      <c r="V1" s="6">
        <v>888.0</v>
      </c>
      <c r="W1" s="1"/>
      <c r="X1" s="1"/>
      <c r="Y1" s="6">
        <v>388.0</v>
      </c>
      <c r="Z1" s="1"/>
      <c r="AA1" s="6">
        <v>2000.0</v>
      </c>
      <c r="AB1" s="1"/>
      <c r="AC1" s="1"/>
      <c r="AD1" s="6">
        <v>1000.0</v>
      </c>
      <c r="AE1" s="1"/>
      <c r="AF1" s="1"/>
      <c r="AG1" s="1"/>
      <c r="AH1" s="1"/>
      <c r="AI1" s="1"/>
    </row>
    <row r="2">
      <c r="A2" s="8"/>
      <c r="B2" s="8" t="s">
        <v>0</v>
      </c>
      <c r="C2" s="2" t="s">
        <v>1</v>
      </c>
      <c r="D2" s="8" t="s">
        <v>2</v>
      </c>
      <c r="E2" s="8" t="s">
        <v>3</v>
      </c>
      <c r="F2" s="9" t="s">
        <v>4</v>
      </c>
      <c r="G2" s="8" t="s">
        <v>5</v>
      </c>
      <c r="H2" s="8" t="s">
        <v>6</v>
      </c>
      <c r="I2" s="8" t="s">
        <v>7</v>
      </c>
      <c r="J2" s="8" t="s">
        <v>8</v>
      </c>
      <c r="K2" s="8" t="s">
        <v>9</v>
      </c>
      <c r="L2" s="10" t="s">
        <v>10</v>
      </c>
      <c r="M2" s="10" t="s">
        <v>11</v>
      </c>
      <c r="N2" s="10" t="s">
        <v>12</v>
      </c>
      <c r="O2" s="8" t="s">
        <v>13</v>
      </c>
      <c r="P2" s="11" t="s">
        <v>14</v>
      </c>
      <c r="Q2" s="2" t="s">
        <v>15</v>
      </c>
      <c r="R2" s="12" t="s">
        <v>16</v>
      </c>
      <c r="S2" s="11" t="s">
        <v>17</v>
      </c>
      <c r="T2" s="11" t="s">
        <v>18</v>
      </c>
      <c r="U2" s="8" t="s">
        <v>19</v>
      </c>
      <c r="V2" s="8" t="s">
        <v>20</v>
      </c>
      <c r="W2" s="8" t="s">
        <v>21</v>
      </c>
      <c r="X2" s="8" t="s">
        <v>22</v>
      </c>
      <c r="Y2" s="8" t="s">
        <v>23</v>
      </c>
      <c r="Z2" s="8" t="s">
        <v>24</v>
      </c>
      <c r="AA2" s="8" t="s">
        <v>25</v>
      </c>
      <c r="AB2" s="8" t="s">
        <v>26</v>
      </c>
      <c r="AC2" s="8" t="s">
        <v>27</v>
      </c>
      <c r="AD2" s="8" t="s">
        <v>28</v>
      </c>
      <c r="AE2" s="8" t="s">
        <v>29</v>
      </c>
      <c r="AF2" s="11" t="s">
        <v>30</v>
      </c>
      <c r="AG2" s="8" t="s">
        <v>31</v>
      </c>
      <c r="AH2" s="8" t="s">
        <v>32</v>
      </c>
      <c r="AI2" s="8" t="s">
        <v>33</v>
      </c>
    </row>
    <row r="3" ht="12.75" customHeight="1">
      <c r="A3" s="13" t="s">
        <v>34</v>
      </c>
      <c r="B3" s="14">
        <v>44835.0</v>
      </c>
      <c r="C3" s="15">
        <v>87.0</v>
      </c>
      <c r="D3" s="16">
        <v>955.0</v>
      </c>
      <c r="E3" s="16">
        <v>946.0</v>
      </c>
      <c r="F3" s="17">
        <f t="shared" ref="F3:F26" si="1">SUM(C3)/(D3/1000)</f>
        <v>91.09947644</v>
      </c>
      <c r="G3" s="18">
        <v>23.0</v>
      </c>
      <c r="H3" s="19">
        <f t="shared" ref="H3:H25" si="2">IFERROR(G3/D3, 0)</f>
        <v>0.02408376963</v>
      </c>
      <c r="I3" s="20">
        <f t="shared" ref="I3:I25" si="3">IFERROR(AG3/G3, 0)</f>
        <v>791.826087</v>
      </c>
      <c r="J3" s="20">
        <f t="shared" ref="J3:J25" si="4">IFERROR(C3/G3, 0)</f>
        <v>3.782608696</v>
      </c>
      <c r="K3" s="21">
        <v>20.0</v>
      </c>
      <c r="L3" s="22">
        <f t="shared" ref="L3:L25" si="5">IFERROR(K3/G3, 0)</f>
        <v>0.8695652174</v>
      </c>
      <c r="M3" s="17">
        <f t="shared" ref="M3:M25" si="6">IFERROR(AG3/K3, 0)</f>
        <v>910.6</v>
      </c>
      <c r="N3" s="17">
        <f t="shared" ref="N3:N25" si="7">IFERROR(C3/K3, 0)</f>
        <v>4.35</v>
      </c>
      <c r="O3" s="23">
        <v>10.0</v>
      </c>
      <c r="P3" s="24">
        <f t="shared" ref="P3:P26" si="8">IFERROR(O3/K3, 0)</f>
        <v>0.5</v>
      </c>
      <c r="Q3" s="25">
        <f t="shared" ref="Q3:Q26" si="9">IFERROR(C3/O3, 0)</f>
        <v>8.7</v>
      </c>
      <c r="R3" s="26">
        <f t="shared" ref="R3:R26" si="10">IFERROR($O$1*O3,0)</f>
        <v>3880</v>
      </c>
      <c r="S3" s="23">
        <v>8.0</v>
      </c>
      <c r="T3" s="27">
        <f t="shared" ref="T3:T26" si="11">IFERROR(S3/O3, 0)</f>
        <v>0.8</v>
      </c>
      <c r="U3" s="20">
        <f t="shared" ref="U3:U25" si="12">IFERROR($S$1*S3,0)</f>
        <v>1504</v>
      </c>
      <c r="V3" s="28">
        <v>3.0</v>
      </c>
      <c r="W3" s="19">
        <f t="shared" ref="W3:W26" si="13">IFERROR(V3/O3, 0)</f>
        <v>0.3</v>
      </c>
      <c r="X3" s="20">
        <f t="shared" ref="X3:X25" si="14">IFERROR($V$1*V3,0)</f>
        <v>2664</v>
      </c>
      <c r="Y3" s="28">
        <v>3.0</v>
      </c>
      <c r="Z3" s="20">
        <f t="shared" ref="Z3:Z25" si="15">IFERROR($Y$1*Y3,0)</f>
        <v>1164</v>
      </c>
      <c r="AA3" s="28">
        <v>4.0</v>
      </c>
      <c r="AB3" s="19">
        <f t="shared" ref="AB3:AB26" si="16">IFERROR(AA3/O3, 0)</f>
        <v>0.4</v>
      </c>
      <c r="AC3" s="20">
        <f t="shared" ref="AC3:AC25" si="17">IFERROR(AA1*AA3,0)</f>
        <v>8000</v>
      </c>
      <c r="AD3" s="28">
        <v>1.0</v>
      </c>
      <c r="AE3" s="20">
        <f t="shared" ref="AE3:AE25" si="18">IFERROR($AD$1*AD3,0)</f>
        <v>1000</v>
      </c>
      <c r="AF3" s="29">
        <f t="shared" ref="AF3:AF26" si="19">IFERROR(AG3/O3, 0)</f>
        <v>1821.2</v>
      </c>
      <c r="AG3" s="20">
        <f t="shared" ref="AG3:AG26" si="20">SUM(AE3+AC3+Z3+X3+U3+R3)</f>
        <v>18212</v>
      </c>
      <c r="AH3" s="20">
        <f t="shared" ref="AH3:AH25" si="21">AG3-C3</f>
        <v>18125</v>
      </c>
      <c r="AI3" s="19">
        <f t="shared" ref="AI3:AI26" si="22">IFERROR(SUM(AH3/C3),0)</f>
        <v>208.3333333</v>
      </c>
    </row>
    <row r="4" ht="12.75" customHeight="1">
      <c r="A4" s="13" t="s">
        <v>35</v>
      </c>
      <c r="B4" s="14">
        <v>44836.0</v>
      </c>
      <c r="C4" s="15">
        <v>104.0</v>
      </c>
      <c r="D4" s="16">
        <v>1895.0</v>
      </c>
      <c r="E4" s="16">
        <v>1651.0</v>
      </c>
      <c r="F4" s="17">
        <f t="shared" si="1"/>
        <v>54.88126649</v>
      </c>
      <c r="G4" s="18">
        <v>34.0</v>
      </c>
      <c r="H4" s="19">
        <f t="shared" si="2"/>
        <v>0.01794195251</v>
      </c>
      <c r="I4" s="20">
        <f t="shared" si="3"/>
        <v>28.35294118</v>
      </c>
      <c r="J4" s="20">
        <f t="shared" si="4"/>
        <v>3.058823529</v>
      </c>
      <c r="K4" s="21">
        <v>26.0</v>
      </c>
      <c r="L4" s="22">
        <f t="shared" si="5"/>
        <v>0.7647058824</v>
      </c>
      <c r="M4" s="17">
        <f t="shared" si="6"/>
        <v>37.07692308</v>
      </c>
      <c r="N4" s="17">
        <f t="shared" si="7"/>
        <v>4</v>
      </c>
      <c r="O4" s="23">
        <v>2.0</v>
      </c>
      <c r="P4" s="24">
        <f t="shared" si="8"/>
        <v>0.07692307692</v>
      </c>
      <c r="Q4" s="25">
        <f t="shared" si="9"/>
        <v>52</v>
      </c>
      <c r="R4" s="26">
        <f t="shared" si="10"/>
        <v>776</v>
      </c>
      <c r="S4" s="30">
        <v>1.0</v>
      </c>
      <c r="T4" s="27">
        <f t="shared" si="11"/>
        <v>0.5</v>
      </c>
      <c r="U4" s="20">
        <f t="shared" si="12"/>
        <v>188</v>
      </c>
      <c r="V4" s="28">
        <v>0.0</v>
      </c>
      <c r="W4" s="19">
        <f t="shared" si="13"/>
        <v>0</v>
      </c>
      <c r="X4" s="20">
        <f t="shared" si="14"/>
        <v>0</v>
      </c>
      <c r="Y4" s="28">
        <v>0.0</v>
      </c>
      <c r="Z4" s="20">
        <f t="shared" si="15"/>
        <v>0</v>
      </c>
      <c r="AA4" s="28">
        <v>0.0</v>
      </c>
      <c r="AB4" s="19">
        <f t="shared" si="16"/>
        <v>0</v>
      </c>
      <c r="AC4" s="20">
        <f t="shared" si="17"/>
        <v>0</v>
      </c>
      <c r="AD4" s="28">
        <v>0.0</v>
      </c>
      <c r="AE4" s="20">
        <f t="shared" si="18"/>
        <v>0</v>
      </c>
      <c r="AF4" s="29">
        <f t="shared" si="19"/>
        <v>482</v>
      </c>
      <c r="AG4" s="20">
        <f t="shared" si="20"/>
        <v>964</v>
      </c>
      <c r="AH4" s="20">
        <f t="shared" si="21"/>
        <v>860</v>
      </c>
      <c r="AI4" s="19">
        <f t="shared" si="22"/>
        <v>8.269230769</v>
      </c>
    </row>
    <row r="5" ht="12.75" customHeight="1">
      <c r="A5" s="13" t="s">
        <v>36</v>
      </c>
      <c r="B5" s="14">
        <v>44837.0</v>
      </c>
      <c r="C5" s="15">
        <v>103.0</v>
      </c>
      <c r="D5" s="16">
        <v>1901.0</v>
      </c>
      <c r="E5" s="16">
        <v>1680.0</v>
      </c>
      <c r="F5" s="17">
        <f t="shared" si="1"/>
        <v>54.18200947</v>
      </c>
      <c r="G5" s="18">
        <v>40.0</v>
      </c>
      <c r="H5" s="19">
        <f t="shared" si="2"/>
        <v>0.02104155708</v>
      </c>
      <c r="I5" s="20">
        <f t="shared" si="3"/>
        <v>9.7</v>
      </c>
      <c r="J5" s="20">
        <f t="shared" si="4"/>
        <v>2.575</v>
      </c>
      <c r="K5" s="21">
        <v>22.0</v>
      </c>
      <c r="L5" s="22">
        <f t="shared" si="5"/>
        <v>0.55</v>
      </c>
      <c r="M5" s="17">
        <f t="shared" si="6"/>
        <v>17.63636364</v>
      </c>
      <c r="N5" s="17">
        <f t="shared" si="7"/>
        <v>4.681818182</v>
      </c>
      <c r="O5" s="23">
        <v>1.0</v>
      </c>
      <c r="P5" s="24">
        <f t="shared" si="8"/>
        <v>0.04545454545</v>
      </c>
      <c r="Q5" s="25">
        <f t="shared" si="9"/>
        <v>103</v>
      </c>
      <c r="R5" s="26">
        <f t="shared" si="10"/>
        <v>388</v>
      </c>
      <c r="S5" s="23">
        <v>0.0</v>
      </c>
      <c r="T5" s="27">
        <f t="shared" si="11"/>
        <v>0</v>
      </c>
      <c r="U5" s="20">
        <f t="shared" si="12"/>
        <v>0</v>
      </c>
      <c r="V5" s="28">
        <v>0.0</v>
      </c>
      <c r="W5" s="19">
        <f t="shared" si="13"/>
        <v>0</v>
      </c>
      <c r="X5" s="20">
        <f t="shared" si="14"/>
        <v>0</v>
      </c>
      <c r="Y5" s="28">
        <v>0.0</v>
      </c>
      <c r="Z5" s="20">
        <f t="shared" si="15"/>
        <v>0</v>
      </c>
      <c r="AA5" s="28">
        <v>0.0</v>
      </c>
      <c r="AB5" s="19">
        <f t="shared" si="16"/>
        <v>0</v>
      </c>
      <c r="AC5" s="20">
        <f t="shared" si="17"/>
        <v>0</v>
      </c>
      <c r="AD5" s="28">
        <v>0.0</v>
      </c>
      <c r="AE5" s="20">
        <f t="shared" si="18"/>
        <v>0</v>
      </c>
      <c r="AF5" s="29">
        <f t="shared" si="19"/>
        <v>388</v>
      </c>
      <c r="AG5" s="20">
        <f t="shared" si="20"/>
        <v>388</v>
      </c>
      <c r="AH5" s="20">
        <f t="shared" si="21"/>
        <v>285</v>
      </c>
      <c r="AI5" s="19">
        <f t="shared" si="22"/>
        <v>2.766990291</v>
      </c>
    </row>
    <row r="6" ht="12.75" customHeight="1">
      <c r="A6" s="13" t="s">
        <v>37</v>
      </c>
      <c r="B6" s="14">
        <v>44838.0</v>
      </c>
      <c r="C6" s="15">
        <v>100.0</v>
      </c>
      <c r="D6" s="16">
        <v>1872.0</v>
      </c>
      <c r="E6" s="16">
        <v>1660.0</v>
      </c>
      <c r="F6" s="17">
        <f t="shared" si="1"/>
        <v>53.41880342</v>
      </c>
      <c r="G6" s="18">
        <v>47.0</v>
      </c>
      <c r="H6" s="19">
        <f t="shared" si="2"/>
        <v>0.02510683761</v>
      </c>
      <c r="I6" s="20">
        <f t="shared" si="3"/>
        <v>0</v>
      </c>
      <c r="J6" s="20">
        <f t="shared" si="4"/>
        <v>2.127659574</v>
      </c>
      <c r="K6" s="21">
        <v>12.0</v>
      </c>
      <c r="L6" s="22">
        <f t="shared" si="5"/>
        <v>0.2553191489</v>
      </c>
      <c r="M6" s="17">
        <f t="shared" si="6"/>
        <v>0</v>
      </c>
      <c r="N6" s="17">
        <f t="shared" si="7"/>
        <v>8.333333333</v>
      </c>
      <c r="O6" s="23">
        <v>0.0</v>
      </c>
      <c r="P6" s="24">
        <f t="shared" si="8"/>
        <v>0</v>
      </c>
      <c r="Q6" s="25">
        <f t="shared" si="9"/>
        <v>0</v>
      </c>
      <c r="R6" s="26">
        <f t="shared" si="10"/>
        <v>0</v>
      </c>
      <c r="S6" s="23">
        <v>0.0</v>
      </c>
      <c r="T6" s="27">
        <f t="shared" si="11"/>
        <v>0</v>
      </c>
      <c r="U6" s="20">
        <f t="shared" si="12"/>
        <v>0</v>
      </c>
      <c r="V6" s="28">
        <v>0.0</v>
      </c>
      <c r="W6" s="19">
        <f t="shared" si="13"/>
        <v>0</v>
      </c>
      <c r="X6" s="20">
        <f t="shared" si="14"/>
        <v>0</v>
      </c>
      <c r="Y6" s="28">
        <v>0.0</v>
      </c>
      <c r="Z6" s="20">
        <f t="shared" si="15"/>
        <v>0</v>
      </c>
      <c r="AA6" s="28">
        <v>0.0</v>
      </c>
      <c r="AB6" s="19">
        <f t="shared" si="16"/>
        <v>0</v>
      </c>
      <c r="AC6" s="20">
        <f t="shared" si="17"/>
        <v>0</v>
      </c>
      <c r="AD6" s="28">
        <v>0.0</v>
      </c>
      <c r="AE6" s="20">
        <f t="shared" si="18"/>
        <v>0</v>
      </c>
      <c r="AF6" s="29">
        <f t="shared" si="19"/>
        <v>0</v>
      </c>
      <c r="AG6" s="20">
        <f t="shared" si="20"/>
        <v>0</v>
      </c>
      <c r="AH6" s="20">
        <f t="shared" si="21"/>
        <v>-100</v>
      </c>
      <c r="AI6" s="19">
        <f t="shared" si="22"/>
        <v>-1</v>
      </c>
    </row>
    <row r="7" ht="12.75" customHeight="1">
      <c r="A7" s="13" t="s">
        <v>36</v>
      </c>
      <c r="B7" s="14">
        <v>44839.0</v>
      </c>
      <c r="C7" s="15">
        <v>101.0</v>
      </c>
      <c r="D7" s="16">
        <v>2238.0</v>
      </c>
      <c r="E7" s="16">
        <v>2022.0</v>
      </c>
      <c r="F7" s="17">
        <f t="shared" si="1"/>
        <v>45.12957998</v>
      </c>
      <c r="G7" s="18">
        <v>47.0</v>
      </c>
      <c r="H7" s="19">
        <f t="shared" si="2"/>
        <v>0.02100089366</v>
      </c>
      <c r="I7" s="20">
        <f t="shared" si="3"/>
        <v>16.5106383</v>
      </c>
      <c r="J7" s="20">
        <f t="shared" si="4"/>
        <v>2.14893617</v>
      </c>
      <c r="K7" s="21">
        <v>9.0</v>
      </c>
      <c r="L7" s="22">
        <f t="shared" si="5"/>
        <v>0.1914893617</v>
      </c>
      <c r="M7" s="17">
        <f t="shared" si="6"/>
        <v>86.22222222</v>
      </c>
      <c r="N7" s="17">
        <f t="shared" si="7"/>
        <v>11.22222222</v>
      </c>
      <c r="O7" s="23">
        <v>2.0</v>
      </c>
      <c r="P7" s="24">
        <f t="shared" si="8"/>
        <v>0.2222222222</v>
      </c>
      <c r="Q7" s="25">
        <f t="shared" si="9"/>
        <v>50.5</v>
      </c>
      <c r="R7" s="26">
        <f t="shared" si="10"/>
        <v>776</v>
      </c>
      <c r="S7" s="23">
        <v>0.0</v>
      </c>
      <c r="T7" s="27">
        <f t="shared" si="11"/>
        <v>0</v>
      </c>
      <c r="U7" s="20">
        <f t="shared" si="12"/>
        <v>0</v>
      </c>
      <c r="V7" s="28">
        <v>0.0</v>
      </c>
      <c r="W7" s="19">
        <f t="shared" si="13"/>
        <v>0</v>
      </c>
      <c r="X7" s="20">
        <f t="shared" si="14"/>
        <v>0</v>
      </c>
      <c r="Y7" s="28">
        <v>0.0</v>
      </c>
      <c r="Z7" s="20">
        <f t="shared" si="15"/>
        <v>0</v>
      </c>
      <c r="AA7" s="28">
        <v>0.0</v>
      </c>
      <c r="AB7" s="19">
        <f t="shared" si="16"/>
        <v>0</v>
      </c>
      <c r="AC7" s="20">
        <f t="shared" si="17"/>
        <v>0</v>
      </c>
      <c r="AD7" s="28">
        <v>0.0</v>
      </c>
      <c r="AE7" s="20">
        <f t="shared" si="18"/>
        <v>0</v>
      </c>
      <c r="AF7" s="29">
        <f t="shared" si="19"/>
        <v>388</v>
      </c>
      <c r="AG7" s="20">
        <f t="shared" si="20"/>
        <v>776</v>
      </c>
      <c r="AH7" s="20">
        <f t="shared" si="21"/>
        <v>675</v>
      </c>
      <c r="AI7" s="19">
        <f t="shared" si="22"/>
        <v>6.683168317</v>
      </c>
    </row>
    <row r="8" ht="12.75" customHeight="1">
      <c r="A8" s="13" t="s">
        <v>38</v>
      </c>
      <c r="B8" s="14">
        <v>44840.0</v>
      </c>
      <c r="C8" s="15">
        <v>84.0</v>
      </c>
      <c r="D8" s="16">
        <v>1600.0</v>
      </c>
      <c r="E8" s="16">
        <v>1488.0</v>
      </c>
      <c r="F8" s="17">
        <f t="shared" si="1"/>
        <v>52.5</v>
      </c>
      <c r="G8" s="18">
        <v>40.0</v>
      </c>
      <c r="H8" s="19">
        <f t="shared" si="2"/>
        <v>0.025</v>
      </c>
      <c r="I8" s="20">
        <f t="shared" si="3"/>
        <v>9.7</v>
      </c>
      <c r="J8" s="20">
        <f t="shared" si="4"/>
        <v>2.1</v>
      </c>
      <c r="K8" s="21">
        <v>8.0</v>
      </c>
      <c r="L8" s="22">
        <f t="shared" si="5"/>
        <v>0.2</v>
      </c>
      <c r="M8" s="17">
        <f t="shared" si="6"/>
        <v>48.5</v>
      </c>
      <c r="N8" s="17">
        <f t="shared" si="7"/>
        <v>10.5</v>
      </c>
      <c r="O8" s="23">
        <v>1.0</v>
      </c>
      <c r="P8" s="24">
        <f t="shared" si="8"/>
        <v>0.125</v>
      </c>
      <c r="Q8" s="25">
        <f t="shared" si="9"/>
        <v>84</v>
      </c>
      <c r="R8" s="26">
        <f t="shared" si="10"/>
        <v>388</v>
      </c>
      <c r="S8" s="23">
        <v>0.0</v>
      </c>
      <c r="T8" s="27">
        <f t="shared" si="11"/>
        <v>0</v>
      </c>
      <c r="U8" s="20">
        <f t="shared" si="12"/>
        <v>0</v>
      </c>
      <c r="V8" s="28">
        <v>0.0</v>
      </c>
      <c r="W8" s="19">
        <f t="shared" si="13"/>
        <v>0</v>
      </c>
      <c r="X8" s="20">
        <f t="shared" si="14"/>
        <v>0</v>
      </c>
      <c r="Y8" s="28">
        <v>0.0</v>
      </c>
      <c r="Z8" s="20">
        <f t="shared" si="15"/>
        <v>0</v>
      </c>
      <c r="AA8" s="28">
        <v>0.0</v>
      </c>
      <c r="AB8" s="19">
        <f t="shared" si="16"/>
        <v>0</v>
      </c>
      <c r="AC8" s="20">
        <f t="shared" si="17"/>
        <v>0</v>
      </c>
      <c r="AD8" s="28">
        <v>0.0</v>
      </c>
      <c r="AE8" s="20">
        <f t="shared" si="18"/>
        <v>0</v>
      </c>
      <c r="AF8" s="29">
        <f t="shared" si="19"/>
        <v>388</v>
      </c>
      <c r="AG8" s="20">
        <f t="shared" si="20"/>
        <v>388</v>
      </c>
      <c r="AH8" s="20">
        <f t="shared" si="21"/>
        <v>304</v>
      </c>
      <c r="AI8" s="19">
        <f t="shared" si="22"/>
        <v>3.619047619</v>
      </c>
    </row>
    <row r="9" ht="12.75" customHeight="1">
      <c r="A9" s="13"/>
      <c r="B9" s="14"/>
      <c r="C9" s="15"/>
      <c r="D9" s="16"/>
      <c r="E9" s="16"/>
      <c r="F9" s="17" t="str">
        <f t="shared" si="1"/>
        <v>#DIV/0!</v>
      </c>
      <c r="G9" s="18"/>
      <c r="H9" s="19">
        <f t="shared" si="2"/>
        <v>0</v>
      </c>
      <c r="I9" s="20">
        <f t="shared" si="3"/>
        <v>0</v>
      </c>
      <c r="J9" s="20">
        <f t="shared" si="4"/>
        <v>0</v>
      </c>
      <c r="K9" s="21"/>
      <c r="L9" s="22">
        <f t="shared" si="5"/>
        <v>0</v>
      </c>
      <c r="M9" s="17">
        <f t="shared" si="6"/>
        <v>0</v>
      </c>
      <c r="N9" s="17">
        <f t="shared" si="7"/>
        <v>0</v>
      </c>
      <c r="O9" s="23"/>
      <c r="P9" s="24">
        <f t="shared" si="8"/>
        <v>0</v>
      </c>
      <c r="Q9" s="25">
        <f t="shared" si="9"/>
        <v>0</v>
      </c>
      <c r="R9" s="26">
        <f t="shared" si="10"/>
        <v>0</v>
      </c>
      <c r="S9" s="23">
        <v>0.0</v>
      </c>
      <c r="T9" s="27">
        <f t="shared" si="11"/>
        <v>0</v>
      </c>
      <c r="U9" s="20">
        <f t="shared" si="12"/>
        <v>0</v>
      </c>
      <c r="V9" s="28">
        <v>0.0</v>
      </c>
      <c r="W9" s="19">
        <f t="shared" si="13"/>
        <v>0</v>
      </c>
      <c r="X9" s="20">
        <f t="shared" si="14"/>
        <v>0</v>
      </c>
      <c r="Y9" s="28">
        <v>0.0</v>
      </c>
      <c r="Z9" s="20">
        <f t="shared" si="15"/>
        <v>0</v>
      </c>
      <c r="AA9" s="28">
        <v>0.0</v>
      </c>
      <c r="AB9" s="19">
        <f t="shared" si="16"/>
        <v>0</v>
      </c>
      <c r="AC9" s="20">
        <f t="shared" si="17"/>
        <v>0</v>
      </c>
      <c r="AD9" s="28">
        <v>0.0</v>
      </c>
      <c r="AE9" s="20">
        <f t="shared" si="18"/>
        <v>0</v>
      </c>
      <c r="AF9" s="29">
        <f t="shared" si="19"/>
        <v>0</v>
      </c>
      <c r="AG9" s="20">
        <f t="shared" si="20"/>
        <v>0</v>
      </c>
      <c r="AH9" s="20">
        <f t="shared" si="21"/>
        <v>0</v>
      </c>
      <c r="AI9" s="19">
        <f t="shared" si="22"/>
        <v>0</v>
      </c>
    </row>
    <row r="10" ht="12.75" customHeight="1">
      <c r="A10" s="13"/>
      <c r="B10" s="14"/>
      <c r="C10" s="15"/>
      <c r="D10" s="16"/>
      <c r="E10" s="16"/>
      <c r="F10" s="17" t="str">
        <f t="shared" si="1"/>
        <v>#DIV/0!</v>
      </c>
      <c r="G10" s="18"/>
      <c r="H10" s="19">
        <f t="shared" si="2"/>
        <v>0</v>
      </c>
      <c r="I10" s="20">
        <f t="shared" si="3"/>
        <v>0</v>
      </c>
      <c r="J10" s="20">
        <f t="shared" si="4"/>
        <v>0</v>
      </c>
      <c r="K10" s="21"/>
      <c r="L10" s="22">
        <f t="shared" si="5"/>
        <v>0</v>
      </c>
      <c r="M10" s="17">
        <f t="shared" si="6"/>
        <v>0</v>
      </c>
      <c r="N10" s="17">
        <f t="shared" si="7"/>
        <v>0</v>
      </c>
      <c r="O10" s="31"/>
      <c r="P10" s="24">
        <f t="shared" si="8"/>
        <v>0</v>
      </c>
      <c r="Q10" s="25">
        <f t="shared" si="9"/>
        <v>0</v>
      </c>
      <c r="R10" s="26">
        <f t="shared" si="10"/>
        <v>0</v>
      </c>
      <c r="S10" s="31"/>
      <c r="T10" s="27">
        <f t="shared" si="11"/>
        <v>0</v>
      </c>
      <c r="U10" s="20">
        <f t="shared" si="12"/>
        <v>0</v>
      </c>
      <c r="V10" s="32"/>
      <c r="W10" s="19">
        <f t="shared" si="13"/>
        <v>0</v>
      </c>
      <c r="X10" s="20">
        <f t="shared" si="14"/>
        <v>0</v>
      </c>
      <c r="Y10" s="32"/>
      <c r="Z10" s="20">
        <f t="shared" si="15"/>
        <v>0</v>
      </c>
      <c r="AA10" s="32"/>
      <c r="AB10" s="19">
        <f t="shared" si="16"/>
        <v>0</v>
      </c>
      <c r="AC10" s="20">
        <f t="shared" si="17"/>
        <v>0</v>
      </c>
      <c r="AD10" s="32"/>
      <c r="AE10" s="20">
        <f t="shared" si="18"/>
        <v>0</v>
      </c>
      <c r="AF10" s="29">
        <f t="shared" si="19"/>
        <v>0</v>
      </c>
      <c r="AG10" s="20">
        <f t="shared" si="20"/>
        <v>0</v>
      </c>
      <c r="AH10" s="20">
        <f t="shared" si="21"/>
        <v>0</v>
      </c>
      <c r="AI10" s="19">
        <f t="shared" si="22"/>
        <v>0</v>
      </c>
    </row>
    <row r="11" ht="12.75" customHeight="1">
      <c r="A11" s="13"/>
      <c r="B11" s="14"/>
      <c r="C11" s="15"/>
      <c r="D11" s="16"/>
      <c r="E11" s="16"/>
      <c r="F11" s="17" t="str">
        <f t="shared" si="1"/>
        <v>#DIV/0!</v>
      </c>
      <c r="G11" s="18"/>
      <c r="H11" s="19">
        <f t="shared" si="2"/>
        <v>0</v>
      </c>
      <c r="I11" s="20">
        <f t="shared" si="3"/>
        <v>0</v>
      </c>
      <c r="J11" s="20">
        <f t="shared" si="4"/>
        <v>0</v>
      </c>
      <c r="K11" s="21"/>
      <c r="L11" s="22">
        <f t="shared" si="5"/>
        <v>0</v>
      </c>
      <c r="M11" s="17">
        <f t="shared" si="6"/>
        <v>0</v>
      </c>
      <c r="N11" s="17">
        <f t="shared" si="7"/>
        <v>0</v>
      </c>
      <c r="O11" s="31"/>
      <c r="P11" s="24">
        <f t="shared" si="8"/>
        <v>0</v>
      </c>
      <c r="Q11" s="25">
        <f t="shared" si="9"/>
        <v>0</v>
      </c>
      <c r="R11" s="26">
        <f t="shared" si="10"/>
        <v>0</v>
      </c>
      <c r="S11" s="33"/>
      <c r="T11" s="27">
        <f t="shared" si="11"/>
        <v>0</v>
      </c>
      <c r="U11" s="20">
        <f t="shared" si="12"/>
        <v>0</v>
      </c>
      <c r="V11" s="32"/>
      <c r="W11" s="19">
        <f t="shared" si="13"/>
        <v>0</v>
      </c>
      <c r="X11" s="20">
        <f t="shared" si="14"/>
        <v>0</v>
      </c>
      <c r="Y11" s="32"/>
      <c r="Z11" s="20">
        <f t="shared" si="15"/>
        <v>0</v>
      </c>
      <c r="AA11" s="32"/>
      <c r="AB11" s="19">
        <f t="shared" si="16"/>
        <v>0</v>
      </c>
      <c r="AC11" s="20">
        <f t="shared" si="17"/>
        <v>0</v>
      </c>
      <c r="AD11" s="32"/>
      <c r="AE11" s="20">
        <f t="shared" si="18"/>
        <v>0</v>
      </c>
      <c r="AF11" s="29">
        <f t="shared" si="19"/>
        <v>0</v>
      </c>
      <c r="AG11" s="20">
        <f t="shared" si="20"/>
        <v>0</v>
      </c>
      <c r="AH11" s="20">
        <f t="shared" si="21"/>
        <v>0</v>
      </c>
      <c r="AI11" s="19">
        <f t="shared" si="22"/>
        <v>0</v>
      </c>
    </row>
    <row r="12" ht="12.75" customHeight="1">
      <c r="A12" s="13"/>
      <c r="B12" s="14"/>
      <c r="C12" s="15"/>
      <c r="D12" s="16"/>
      <c r="E12" s="16"/>
      <c r="F12" s="17" t="str">
        <f t="shared" si="1"/>
        <v>#DIV/0!</v>
      </c>
      <c r="G12" s="18"/>
      <c r="H12" s="19">
        <f t="shared" si="2"/>
        <v>0</v>
      </c>
      <c r="I12" s="20">
        <f t="shared" si="3"/>
        <v>0</v>
      </c>
      <c r="J12" s="20">
        <f t="shared" si="4"/>
        <v>0</v>
      </c>
      <c r="K12" s="21"/>
      <c r="L12" s="22">
        <f t="shared" si="5"/>
        <v>0</v>
      </c>
      <c r="M12" s="17">
        <f t="shared" si="6"/>
        <v>0</v>
      </c>
      <c r="N12" s="17">
        <f t="shared" si="7"/>
        <v>0</v>
      </c>
      <c r="O12" s="31"/>
      <c r="P12" s="24">
        <f t="shared" si="8"/>
        <v>0</v>
      </c>
      <c r="Q12" s="25">
        <f t="shared" si="9"/>
        <v>0</v>
      </c>
      <c r="R12" s="26">
        <f t="shared" si="10"/>
        <v>0</v>
      </c>
      <c r="S12" s="33"/>
      <c r="T12" s="27">
        <f t="shared" si="11"/>
        <v>0</v>
      </c>
      <c r="U12" s="20">
        <f t="shared" si="12"/>
        <v>0</v>
      </c>
      <c r="V12" s="32"/>
      <c r="W12" s="19">
        <f t="shared" si="13"/>
        <v>0</v>
      </c>
      <c r="X12" s="20">
        <f t="shared" si="14"/>
        <v>0</v>
      </c>
      <c r="Y12" s="32"/>
      <c r="Z12" s="20">
        <f t="shared" si="15"/>
        <v>0</v>
      </c>
      <c r="AA12" s="32"/>
      <c r="AB12" s="19">
        <f t="shared" si="16"/>
        <v>0</v>
      </c>
      <c r="AC12" s="20">
        <f t="shared" si="17"/>
        <v>0</v>
      </c>
      <c r="AD12" s="32"/>
      <c r="AE12" s="20">
        <f t="shared" si="18"/>
        <v>0</v>
      </c>
      <c r="AF12" s="29">
        <f t="shared" si="19"/>
        <v>0</v>
      </c>
      <c r="AG12" s="20">
        <f t="shared" si="20"/>
        <v>0</v>
      </c>
      <c r="AH12" s="20">
        <f t="shared" si="21"/>
        <v>0</v>
      </c>
      <c r="AI12" s="19">
        <f t="shared" si="22"/>
        <v>0</v>
      </c>
    </row>
    <row r="13" ht="12.75" customHeight="1">
      <c r="A13" s="13"/>
      <c r="B13" s="14"/>
      <c r="C13" s="15"/>
      <c r="D13" s="16"/>
      <c r="E13" s="16"/>
      <c r="F13" s="17" t="str">
        <f t="shared" si="1"/>
        <v>#DIV/0!</v>
      </c>
      <c r="G13" s="18"/>
      <c r="H13" s="19">
        <f t="shared" si="2"/>
        <v>0</v>
      </c>
      <c r="I13" s="20">
        <f t="shared" si="3"/>
        <v>0</v>
      </c>
      <c r="J13" s="20">
        <f t="shared" si="4"/>
        <v>0</v>
      </c>
      <c r="K13" s="21"/>
      <c r="L13" s="22">
        <f t="shared" si="5"/>
        <v>0</v>
      </c>
      <c r="M13" s="17">
        <f t="shared" si="6"/>
        <v>0</v>
      </c>
      <c r="N13" s="17">
        <f t="shared" si="7"/>
        <v>0</v>
      </c>
      <c r="O13" s="34"/>
      <c r="P13" s="24">
        <f t="shared" si="8"/>
        <v>0</v>
      </c>
      <c r="Q13" s="25">
        <f t="shared" si="9"/>
        <v>0</v>
      </c>
      <c r="R13" s="26">
        <f t="shared" si="10"/>
        <v>0</v>
      </c>
      <c r="S13" s="34"/>
      <c r="T13" s="27">
        <f t="shared" si="11"/>
        <v>0</v>
      </c>
      <c r="U13" s="20">
        <f t="shared" si="12"/>
        <v>0</v>
      </c>
      <c r="V13" s="32"/>
      <c r="W13" s="19">
        <f t="shared" si="13"/>
        <v>0</v>
      </c>
      <c r="X13" s="20">
        <f t="shared" si="14"/>
        <v>0</v>
      </c>
      <c r="Y13" s="32"/>
      <c r="Z13" s="20">
        <f t="shared" si="15"/>
        <v>0</v>
      </c>
      <c r="AA13" s="32"/>
      <c r="AB13" s="19">
        <f t="shared" si="16"/>
        <v>0</v>
      </c>
      <c r="AC13" s="20">
        <f t="shared" si="17"/>
        <v>0</v>
      </c>
      <c r="AD13" s="32"/>
      <c r="AE13" s="20">
        <f t="shared" si="18"/>
        <v>0</v>
      </c>
      <c r="AF13" s="29">
        <f t="shared" si="19"/>
        <v>0</v>
      </c>
      <c r="AG13" s="20">
        <f t="shared" si="20"/>
        <v>0</v>
      </c>
      <c r="AH13" s="20">
        <f t="shared" si="21"/>
        <v>0</v>
      </c>
      <c r="AI13" s="19">
        <f t="shared" si="22"/>
        <v>0</v>
      </c>
    </row>
    <row r="14" ht="12.75" customHeight="1">
      <c r="A14" s="13"/>
      <c r="B14" s="14"/>
      <c r="C14" s="15"/>
      <c r="D14" s="16"/>
      <c r="E14" s="16"/>
      <c r="F14" s="17" t="str">
        <f t="shared" si="1"/>
        <v>#DIV/0!</v>
      </c>
      <c r="G14" s="18"/>
      <c r="H14" s="19">
        <f t="shared" si="2"/>
        <v>0</v>
      </c>
      <c r="I14" s="20">
        <f t="shared" si="3"/>
        <v>0</v>
      </c>
      <c r="J14" s="20">
        <f t="shared" si="4"/>
        <v>0</v>
      </c>
      <c r="K14" s="21"/>
      <c r="L14" s="22">
        <f t="shared" si="5"/>
        <v>0</v>
      </c>
      <c r="M14" s="17">
        <f t="shared" si="6"/>
        <v>0</v>
      </c>
      <c r="N14" s="17">
        <f t="shared" si="7"/>
        <v>0</v>
      </c>
      <c r="O14" s="31"/>
      <c r="P14" s="24">
        <f t="shared" si="8"/>
        <v>0</v>
      </c>
      <c r="Q14" s="25">
        <f t="shared" si="9"/>
        <v>0</v>
      </c>
      <c r="R14" s="26">
        <f t="shared" si="10"/>
        <v>0</v>
      </c>
      <c r="S14" s="33"/>
      <c r="T14" s="27">
        <f t="shared" si="11"/>
        <v>0</v>
      </c>
      <c r="U14" s="20">
        <f t="shared" si="12"/>
        <v>0</v>
      </c>
      <c r="V14" s="32"/>
      <c r="W14" s="19">
        <f t="shared" si="13"/>
        <v>0</v>
      </c>
      <c r="X14" s="20">
        <f t="shared" si="14"/>
        <v>0</v>
      </c>
      <c r="Y14" s="32"/>
      <c r="Z14" s="20">
        <f t="shared" si="15"/>
        <v>0</v>
      </c>
      <c r="AA14" s="32"/>
      <c r="AB14" s="19">
        <f t="shared" si="16"/>
        <v>0</v>
      </c>
      <c r="AC14" s="20">
        <f t="shared" si="17"/>
        <v>0</v>
      </c>
      <c r="AD14" s="32"/>
      <c r="AE14" s="20">
        <f t="shared" si="18"/>
        <v>0</v>
      </c>
      <c r="AF14" s="29">
        <f t="shared" si="19"/>
        <v>0</v>
      </c>
      <c r="AG14" s="20">
        <f t="shared" si="20"/>
        <v>0</v>
      </c>
      <c r="AH14" s="20">
        <f t="shared" si="21"/>
        <v>0</v>
      </c>
      <c r="AI14" s="19">
        <f t="shared" si="22"/>
        <v>0</v>
      </c>
    </row>
    <row r="15" ht="12.75" customHeight="1">
      <c r="A15" s="13"/>
      <c r="B15" s="14"/>
      <c r="C15" s="15"/>
      <c r="D15" s="16"/>
      <c r="E15" s="16"/>
      <c r="F15" s="17" t="str">
        <f t="shared" si="1"/>
        <v>#DIV/0!</v>
      </c>
      <c r="G15" s="18"/>
      <c r="H15" s="19">
        <f t="shared" si="2"/>
        <v>0</v>
      </c>
      <c r="I15" s="20">
        <f t="shared" si="3"/>
        <v>0</v>
      </c>
      <c r="J15" s="20">
        <f t="shared" si="4"/>
        <v>0</v>
      </c>
      <c r="K15" s="21"/>
      <c r="L15" s="22">
        <f t="shared" si="5"/>
        <v>0</v>
      </c>
      <c r="M15" s="17">
        <f t="shared" si="6"/>
        <v>0</v>
      </c>
      <c r="N15" s="17">
        <f t="shared" si="7"/>
        <v>0</v>
      </c>
      <c r="O15" s="31"/>
      <c r="P15" s="24">
        <f t="shared" si="8"/>
        <v>0</v>
      </c>
      <c r="Q15" s="25">
        <f t="shared" si="9"/>
        <v>0</v>
      </c>
      <c r="R15" s="26">
        <f t="shared" si="10"/>
        <v>0</v>
      </c>
      <c r="S15" s="33"/>
      <c r="T15" s="27">
        <f t="shared" si="11"/>
        <v>0</v>
      </c>
      <c r="U15" s="20">
        <f t="shared" si="12"/>
        <v>0</v>
      </c>
      <c r="V15" s="32"/>
      <c r="W15" s="19">
        <f t="shared" si="13"/>
        <v>0</v>
      </c>
      <c r="X15" s="20">
        <f t="shared" si="14"/>
        <v>0</v>
      </c>
      <c r="Y15" s="32"/>
      <c r="Z15" s="20">
        <f t="shared" si="15"/>
        <v>0</v>
      </c>
      <c r="AA15" s="32"/>
      <c r="AB15" s="19">
        <f t="shared" si="16"/>
        <v>0</v>
      </c>
      <c r="AC15" s="20">
        <f t="shared" si="17"/>
        <v>0</v>
      </c>
      <c r="AD15" s="32"/>
      <c r="AE15" s="20">
        <f t="shared" si="18"/>
        <v>0</v>
      </c>
      <c r="AF15" s="29">
        <f t="shared" si="19"/>
        <v>0</v>
      </c>
      <c r="AG15" s="20">
        <f t="shared" si="20"/>
        <v>0</v>
      </c>
      <c r="AH15" s="20">
        <f t="shared" si="21"/>
        <v>0</v>
      </c>
      <c r="AI15" s="19">
        <f t="shared" si="22"/>
        <v>0</v>
      </c>
    </row>
    <row r="16" ht="12.75" customHeight="1">
      <c r="A16" s="13"/>
      <c r="B16" s="14"/>
      <c r="C16" s="15"/>
      <c r="D16" s="16"/>
      <c r="E16" s="16"/>
      <c r="F16" s="17" t="str">
        <f t="shared" si="1"/>
        <v>#DIV/0!</v>
      </c>
      <c r="G16" s="18"/>
      <c r="H16" s="19">
        <f t="shared" si="2"/>
        <v>0</v>
      </c>
      <c r="I16" s="20">
        <f t="shared" si="3"/>
        <v>0</v>
      </c>
      <c r="J16" s="20">
        <f t="shared" si="4"/>
        <v>0</v>
      </c>
      <c r="K16" s="21"/>
      <c r="L16" s="22">
        <f t="shared" si="5"/>
        <v>0</v>
      </c>
      <c r="M16" s="17">
        <f t="shared" si="6"/>
        <v>0</v>
      </c>
      <c r="N16" s="17">
        <f t="shared" si="7"/>
        <v>0</v>
      </c>
      <c r="O16" s="31"/>
      <c r="P16" s="24">
        <f t="shared" si="8"/>
        <v>0</v>
      </c>
      <c r="Q16" s="25">
        <f t="shared" si="9"/>
        <v>0</v>
      </c>
      <c r="R16" s="26">
        <f t="shared" si="10"/>
        <v>0</v>
      </c>
      <c r="S16" s="33"/>
      <c r="T16" s="27">
        <f t="shared" si="11"/>
        <v>0</v>
      </c>
      <c r="U16" s="20">
        <f t="shared" si="12"/>
        <v>0</v>
      </c>
      <c r="V16" s="32"/>
      <c r="W16" s="19">
        <f t="shared" si="13"/>
        <v>0</v>
      </c>
      <c r="X16" s="20">
        <f t="shared" si="14"/>
        <v>0</v>
      </c>
      <c r="Y16" s="32"/>
      <c r="Z16" s="20">
        <f t="shared" si="15"/>
        <v>0</v>
      </c>
      <c r="AA16" s="32"/>
      <c r="AB16" s="19">
        <f t="shared" si="16"/>
        <v>0</v>
      </c>
      <c r="AC16" s="20">
        <f t="shared" si="17"/>
        <v>0</v>
      </c>
      <c r="AD16" s="32"/>
      <c r="AE16" s="20">
        <f t="shared" si="18"/>
        <v>0</v>
      </c>
      <c r="AF16" s="29">
        <f t="shared" si="19"/>
        <v>0</v>
      </c>
      <c r="AG16" s="20">
        <f t="shared" si="20"/>
        <v>0</v>
      </c>
      <c r="AH16" s="20">
        <f t="shared" si="21"/>
        <v>0</v>
      </c>
      <c r="AI16" s="19">
        <f t="shared" si="22"/>
        <v>0</v>
      </c>
    </row>
    <row r="17" ht="12.75" customHeight="1">
      <c r="A17" s="13"/>
      <c r="B17" s="14"/>
      <c r="C17" s="15"/>
      <c r="D17" s="16"/>
      <c r="E17" s="16"/>
      <c r="F17" s="17" t="str">
        <f t="shared" si="1"/>
        <v>#DIV/0!</v>
      </c>
      <c r="G17" s="18"/>
      <c r="H17" s="19">
        <f t="shared" si="2"/>
        <v>0</v>
      </c>
      <c r="I17" s="20">
        <f t="shared" si="3"/>
        <v>0</v>
      </c>
      <c r="J17" s="20">
        <f t="shared" si="4"/>
        <v>0</v>
      </c>
      <c r="K17" s="21"/>
      <c r="L17" s="22">
        <f t="shared" si="5"/>
        <v>0</v>
      </c>
      <c r="M17" s="17">
        <f t="shared" si="6"/>
        <v>0</v>
      </c>
      <c r="N17" s="17">
        <f t="shared" si="7"/>
        <v>0</v>
      </c>
      <c r="O17" s="34"/>
      <c r="P17" s="24">
        <f t="shared" si="8"/>
        <v>0</v>
      </c>
      <c r="Q17" s="25">
        <f t="shared" si="9"/>
        <v>0</v>
      </c>
      <c r="R17" s="26">
        <f t="shared" si="10"/>
        <v>0</v>
      </c>
      <c r="S17" s="33"/>
      <c r="T17" s="27">
        <f t="shared" si="11"/>
        <v>0</v>
      </c>
      <c r="U17" s="20">
        <f t="shared" si="12"/>
        <v>0</v>
      </c>
      <c r="V17" s="32"/>
      <c r="W17" s="19">
        <f t="shared" si="13"/>
        <v>0</v>
      </c>
      <c r="X17" s="20">
        <f t="shared" si="14"/>
        <v>0</v>
      </c>
      <c r="Y17" s="32"/>
      <c r="Z17" s="20">
        <f t="shared" si="15"/>
        <v>0</v>
      </c>
      <c r="AA17" s="32"/>
      <c r="AB17" s="19">
        <f t="shared" si="16"/>
        <v>0</v>
      </c>
      <c r="AC17" s="20">
        <f t="shared" si="17"/>
        <v>0</v>
      </c>
      <c r="AD17" s="32"/>
      <c r="AE17" s="20">
        <f t="shared" si="18"/>
        <v>0</v>
      </c>
      <c r="AF17" s="29">
        <f t="shared" si="19"/>
        <v>0</v>
      </c>
      <c r="AG17" s="20">
        <f t="shared" si="20"/>
        <v>0</v>
      </c>
      <c r="AH17" s="20">
        <f t="shared" si="21"/>
        <v>0</v>
      </c>
      <c r="AI17" s="19">
        <f t="shared" si="22"/>
        <v>0</v>
      </c>
    </row>
    <row r="18" ht="12.75" customHeight="1">
      <c r="A18" s="35"/>
      <c r="B18" s="14"/>
      <c r="C18" s="15"/>
      <c r="D18" s="16"/>
      <c r="E18" s="16"/>
      <c r="F18" s="17" t="str">
        <f t="shared" si="1"/>
        <v>#DIV/0!</v>
      </c>
      <c r="G18" s="18"/>
      <c r="H18" s="19">
        <f t="shared" si="2"/>
        <v>0</v>
      </c>
      <c r="I18" s="20">
        <f t="shared" si="3"/>
        <v>0</v>
      </c>
      <c r="J18" s="20">
        <f t="shared" si="4"/>
        <v>0</v>
      </c>
      <c r="K18" s="21"/>
      <c r="L18" s="22">
        <f t="shared" si="5"/>
        <v>0</v>
      </c>
      <c r="M18" s="17">
        <f t="shared" si="6"/>
        <v>0</v>
      </c>
      <c r="N18" s="17">
        <f t="shared" si="7"/>
        <v>0</v>
      </c>
      <c r="O18" s="31"/>
      <c r="P18" s="24">
        <f t="shared" si="8"/>
        <v>0</v>
      </c>
      <c r="Q18" s="25">
        <f t="shared" si="9"/>
        <v>0</v>
      </c>
      <c r="R18" s="26">
        <f t="shared" si="10"/>
        <v>0</v>
      </c>
      <c r="S18" s="33"/>
      <c r="T18" s="27">
        <f t="shared" si="11"/>
        <v>0</v>
      </c>
      <c r="U18" s="20">
        <f t="shared" si="12"/>
        <v>0</v>
      </c>
      <c r="V18" s="32"/>
      <c r="W18" s="19">
        <f t="shared" si="13"/>
        <v>0</v>
      </c>
      <c r="X18" s="20">
        <f t="shared" si="14"/>
        <v>0</v>
      </c>
      <c r="Y18" s="32"/>
      <c r="Z18" s="20">
        <f t="shared" si="15"/>
        <v>0</v>
      </c>
      <c r="AA18" s="32"/>
      <c r="AB18" s="19">
        <f t="shared" si="16"/>
        <v>0</v>
      </c>
      <c r="AC18" s="20">
        <f t="shared" si="17"/>
        <v>0</v>
      </c>
      <c r="AD18" s="32"/>
      <c r="AE18" s="20">
        <f t="shared" si="18"/>
        <v>0</v>
      </c>
      <c r="AF18" s="29">
        <f t="shared" si="19"/>
        <v>0</v>
      </c>
      <c r="AG18" s="20">
        <f t="shared" si="20"/>
        <v>0</v>
      </c>
      <c r="AH18" s="20">
        <f t="shared" si="21"/>
        <v>0</v>
      </c>
      <c r="AI18" s="19">
        <f t="shared" si="22"/>
        <v>0</v>
      </c>
    </row>
    <row r="19" ht="12.75" customHeight="1">
      <c r="A19" s="35"/>
      <c r="B19" s="14"/>
      <c r="C19" s="15"/>
      <c r="D19" s="16"/>
      <c r="E19" s="16"/>
      <c r="F19" s="17" t="str">
        <f t="shared" si="1"/>
        <v>#DIV/0!</v>
      </c>
      <c r="G19" s="18"/>
      <c r="H19" s="19">
        <f t="shared" si="2"/>
        <v>0</v>
      </c>
      <c r="I19" s="20">
        <f t="shared" si="3"/>
        <v>0</v>
      </c>
      <c r="J19" s="20">
        <f t="shared" si="4"/>
        <v>0</v>
      </c>
      <c r="K19" s="21"/>
      <c r="L19" s="22">
        <f t="shared" si="5"/>
        <v>0</v>
      </c>
      <c r="M19" s="17">
        <f t="shared" si="6"/>
        <v>0</v>
      </c>
      <c r="N19" s="17">
        <f t="shared" si="7"/>
        <v>0</v>
      </c>
      <c r="O19" s="31"/>
      <c r="P19" s="24">
        <f t="shared" si="8"/>
        <v>0</v>
      </c>
      <c r="Q19" s="25">
        <f t="shared" si="9"/>
        <v>0</v>
      </c>
      <c r="R19" s="26">
        <f t="shared" si="10"/>
        <v>0</v>
      </c>
      <c r="S19" s="33"/>
      <c r="T19" s="27">
        <f t="shared" si="11"/>
        <v>0</v>
      </c>
      <c r="U19" s="20">
        <f t="shared" si="12"/>
        <v>0</v>
      </c>
      <c r="V19" s="32"/>
      <c r="W19" s="19">
        <f t="shared" si="13"/>
        <v>0</v>
      </c>
      <c r="X19" s="20">
        <f t="shared" si="14"/>
        <v>0</v>
      </c>
      <c r="Y19" s="32"/>
      <c r="Z19" s="20">
        <f t="shared" si="15"/>
        <v>0</v>
      </c>
      <c r="AA19" s="32"/>
      <c r="AB19" s="19">
        <f t="shared" si="16"/>
        <v>0</v>
      </c>
      <c r="AC19" s="20">
        <f t="shared" si="17"/>
        <v>0</v>
      </c>
      <c r="AD19" s="32"/>
      <c r="AE19" s="20">
        <f t="shared" si="18"/>
        <v>0</v>
      </c>
      <c r="AF19" s="29">
        <f t="shared" si="19"/>
        <v>0</v>
      </c>
      <c r="AG19" s="20">
        <f t="shared" si="20"/>
        <v>0</v>
      </c>
      <c r="AH19" s="20">
        <f t="shared" si="21"/>
        <v>0</v>
      </c>
      <c r="AI19" s="19">
        <f t="shared" si="22"/>
        <v>0</v>
      </c>
    </row>
    <row r="20" ht="12.75" customHeight="1">
      <c r="A20" s="35"/>
      <c r="B20" s="14"/>
      <c r="C20" s="15"/>
      <c r="D20" s="16"/>
      <c r="E20" s="16"/>
      <c r="F20" s="17" t="str">
        <f t="shared" si="1"/>
        <v>#DIV/0!</v>
      </c>
      <c r="G20" s="18"/>
      <c r="H20" s="19">
        <f t="shared" si="2"/>
        <v>0</v>
      </c>
      <c r="I20" s="20">
        <f t="shared" si="3"/>
        <v>0</v>
      </c>
      <c r="J20" s="20">
        <f t="shared" si="4"/>
        <v>0</v>
      </c>
      <c r="K20" s="21"/>
      <c r="L20" s="22">
        <f t="shared" si="5"/>
        <v>0</v>
      </c>
      <c r="M20" s="17">
        <f t="shared" si="6"/>
        <v>0</v>
      </c>
      <c r="N20" s="17">
        <f t="shared" si="7"/>
        <v>0</v>
      </c>
      <c r="O20" s="31"/>
      <c r="P20" s="24">
        <f t="shared" si="8"/>
        <v>0</v>
      </c>
      <c r="Q20" s="25">
        <f t="shared" si="9"/>
        <v>0</v>
      </c>
      <c r="R20" s="26">
        <f t="shared" si="10"/>
        <v>0</v>
      </c>
      <c r="S20" s="33"/>
      <c r="T20" s="27">
        <f t="shared" si="11"/>
        <v>0</v>
      </c>
      <c r="U20" s="20">
        <f t="shared" si="12"/>
        <v>0</v>
      </c>
      <c r="V20" s="32"/>
      <c r="W20" s="19">
        <f t="shared" si="13"/>
        <v>0</v>
      </c>
      <c r="X20" s="20">
        <f t="shared" si="14"/>
        <v>0</v>
      </c>
      <c r="Y20" s="32"/>
      <c r="Z20" s="20">
        <f t="shared" si="15"/>
        <v>0</v>
      </c>
      <c r="AA20" s="32"/>
      <c r="AB20" s="19">
        <f t="shared" si="16"/>
        <v>0</v>
      </c>
      <c r="AC20" s="20">
        <f t="shared" si="17"/>
        <v>0</v>
      </c>
      <c r="AD20" s="32"/>
      <c r="AE20" s="20">
        <f t="shared" si="18"/>
        <v>0</v>
      </c>
      <c r="AF20" s="29">
        <f t="shared" si="19"/>
        <v>0</v>
      </c>
      <c r="AG20" s="20">
        <f t="shared" si="20"/>
        <v>0</v>
      </c>
      <c r="AH20" s="20">
        <f t="shared" si="21"/>
        <v>0</v>
      </c>
      <c r="AI20" s="19">
        <f t="shared" si="22"/>
        <v>0</v>
      </c>
    </row>
    <row r="21" ht="12.75" customHeight="1">
      <c r="A21" s="35"/>
      <c r="B21" s="14"/>
      <c r="C21" s="15"/>
      <c r="D21" s="16"/>
      <c r="E21" s="16"/>
      <c r="F21" s="17" t="str">
        <f t="shared" si="1"/>
        <v>#DIV/0!</v>
      </c>
      <c r="G21" s="18"/>
      <c r="H21" s="19">
        <f t="shared" si="2"/>
        <v>0</v>
      </c>
      <c r="I21" s="20">
        <f t="shared" si="3"/>
        <v>0</v>
      </c>
      <c r="J21" s="20">
        <f t="shared" si="4"/>
        <v>0</v>
      </c>
      <c r="K21" s="21"/>
      <c r="L21" s="22">
        <f t="shared" si="5"/>
        <v>0</v>
      </c>
      <c r="M21" s="17">
        <f t="shared" si="6"/>
        <v>0</v>
      </c>
      <c r="N21" s="17">
        <f t="shared" si="7"/>
        <v>0</v>
      </c>
      <c r="O21" s="31"/>
      <c r="P21" s="24">
        <f t="shared" si="8"/>
        <v>0</v>
      </c>
      <c r="Q21" s="25">
        <f t="shared" si="9"/>
        <v>0</v>
      </c>
      <c r="R21" s="26">
        <f t="shared" si="10"/>
        <v>0</v>
      </c>
      <c r="S21" s="33"/>
      <c r="T21" s="27">
        <f t="shared" si="11"/>
        <v>0</v>
      </c>
      <c r="U21" s="20">
        <f t="shared" si="12"/>
        <v>0</v>
      </c>
      <c r="V21" s="32"/>
      <c r="W21" s="19">
        <f t="shared" si="13"/>
        <v>0</v>
      </c>
      <c r="X21" s="20">
        <f t="shared" si="14"/>
        <v>0</v>
      </c>
      <c r="Y21" s="32"/>
      <c r="Z21" s="20">
        <f t="shared" si="15"/>
        <v>0</v>
      </c>
      <c r="AA21" s="32"/>
      <c r="AB21" s="19">
        <f t="shared" si="16"/>
        <v>0</v>
      </c>
      <c r="AC21" s="20">
        <f t="shared" si="17"/>
        <v>0</v>
      </c>
      <c r="AD21" s="32"/>
      <c r="AE21" s="20">
        <f t="shared" si="18"/>
        <v>0</v>
      </c>
      <c r="AF21" s="29">
        <f t="shared" si="19"/>
        <v>0</v>
      </c>
      <c r="AG21" s="20">
        <f t="shared" si="20"/>
        <v>0</v>
      </c>
      <c r="AH21" s="20">
        <f t="shared" si="21"/>
        <v>0</v>
      </c>
      <c r="AI21" s="19">
        <f t="shared" si="22"/>
        <v>0</v>
      </c>
    </row>
    <row r="22" ht="12.75" customHeight="1">
      <c r="A22" s="35"/>
      <c r="B22" s="14"/>
      <c r="C22" s="15"/>
      <c r="D22" s="16"/>
      <c r="E22" s="16"/>
      <c r="F22" s="17" t="str">
        <f t="shared" si="1"/>
        <v>#DIV/0!</v>
      </c>
      <c r="G22" s="18"/>
      <c r="H22" s="19">
        <f t="shared" si="2"/>
        <v>0</v>
      </c>
      <c r="I22" s="20">
        <f t="shared" si="3"/>
        <v>0</v>
      </c>
      <c r="J22" s="20">
        <f t="shared" si="4"/>
        <v>0</v>
      </c>
      <c r="K22" s="21"/>
      <c r="L22" s="22">
        <f t="shared" si="5"/>
        <v>0</v>
      </c>
      <c r="M22" s="17">
        <f t="shared" si="6"/>
        <v>0</v>
      </c>
      <c r="N22" s="17">
        <f t="shared" si="7"/>
        <v>0</v>
      </c>
      <c r="O22" s="31"/>
      <c r="P22" s="24">
        <f t="shared" si="8"/>
        <v>0</v>
      </c>
      <c r="Q22" s="25">
        <f t="shared" si="9"/>
        <v>0</v>
      </c>
      <c r="R22" s="26">
        <f t="shared" si="10"/>
        <v>0</v>
      </c>
      <c r="S22" s="33"/>
      <c r="T22" s="27">
        <f t="shared" si="11"/>
        <v>0</v>
      </c>
      <c r="U22" s="20">
        <f t="shared" si="12"/>
        <v>0</v>
      </c>
      <c r="V22" s="32"/>
      <c r="W22" s="19">
        <f t="shared" si="13"/>
        <v>0</v>
      </c>
      <c r="X22" s="20">
        <f t="shared" si="14"/>
        <v>0</v>
      </c>
      <c r="Y22" s="32"/>
      <c r="Z22" s="20">
        <f t="shared" si="15"/>
        <v>0</v>
      </c>
      <c r="AA22" s="32"/>
      <c r="AB22" s="19">
        <f t="shared" si="16"/>
        <v>0</v>
      </c>
      <c r="AC22" s="20">
        <f t="shared" si="17"/>
        <v>0</v>
      </c>
      <c r="AD22" s="32"/>
      <c r="AE22" s="20">
        <f t="shared" si="18"/>
        <v>0</v>
      </c>
      <c r="AF22" s="29">
        <f t="shared" si="19"/>
        <v>0</v>
      </c>
      <c r="AG22" s="20">
        <f t="shared" si="20"/>
        <v>0</v>
      </c>
      <c r="AH22" s="20">
        <f t="shared" si="21"/>
        <v>0</v>
      </c>
      <c r="AI22" s="19">
        <f t="shared" si="22"/>
        <v>0</v>
      </c>
    </row>
    <row r="23" ht="12.75" customHeight="1">
      <c r="A23" s="35"/>
      <c r="B23" s="14"/>
      <c r="C23" s="15"/>
      <c r="D23" s="16"/>
      <c r="E23" s="16"/>
      <c r="F23" s="17" t="str">
        <f t="shared" si="1"/>
        <v>#DIV/0!</v>
      </c>
      <c r="G23" s="18"/>
      <c r="H23" s="19">
        <f t="shared" si="2"/>
        <v>0</v>
      </c>
      <c r="I23" s="20">
        <f t="shared" si="3"/>
        <v>0</v>
      </c>
      <c r="J23" s="20">
        <f t="shared" si="4"/>
        <v>0</v>
      </c>
      <c r="K23" s="21"/>
      <c r="L23" s="22">
        <f t="shared" si="5"/>
        <v>0</v>
      </c>
      <c r="M23" s="17">
        <f t="shared" si="6"/>
        <v>0</v>
      </c>
      <c r="N23" s="17">
        <f t="shared" si="7"/>
        <v>0</v>
      </c>
      <c r="O23" s="31"/>
      <c r="P23" s="24">
        <f t="shared" si="8"/>
        <v>0</v>
      </c>
      <c r="Q23" s="25">
        <f t="shared" si="9"/>
        <v>0</v>
      </c>
      <c r="R23" s="26">
        <f t="shared" si="10"/>
        <v>0</v>
      </c>
      <c r="S23" s="33"/>
      <c r="T23" s="27">
        <f t="shared" si="11"/>
        <v>0</v>
      </c>
      <c r="U23" s="20">
        <f t="shared" si="12"/>
        <v>0</v>
      </c>
      <c r="V23" s="32"/>
      <c r="W23" s="19">
        <f t="shared" si="13"/>
        <v>0</v>
      </c>
      <c r="X23" s="20">
        <f t="shared" si="14"/>
        <v>0</v>
      </c>
      <c r="Y23" s="32"/>
      <c r="Z23" s="20">
        <f t="shared" si="15"/>
        <v>0</v>
      </c>
      <c r="AA23" s="32"/>
      <c r="AB23" s="19">
        <f t="shared" si="16"/>
        <v>0</v>
      </c>
      <c r="AC23" s="20">
        <f t="shared" si="17"/>
        <v>0</v>
      </c>
      <c r="AD23" s="32"/>
      <c r="AE23" s="20">
        <f t="shared" si="18"/>
        <v>0</v>
      </c>
      <c r="AF23" s="29">
        <f t="shared" si="19"/>
        <v>0</v>
      </c>
      <c r="AG23" s="20">
        <f t="shared" si="20"/>
        <v>0</v>
      </c>
      <c r="AH23" s="20">
        <f t="shared" si="21"/>
        <v>0</v>
      </c>
      <c r="AI23" s="19">
        <f t="shared" si="22"/>
        <v>0</v>
      </c>
    </row>
    <row r="24" ht="12.75" customHeight="1">
      <c r="A24" s="35"/>
      <c r="B24" s="14"/>
      <c r="C24" s="15"/>
      <c r="D24" s="16"/>
      <c r="E24" s="16"/>
      <c r="F24" s="17" t="str">
        <f t="shared" si="1"/>
        <v>#DIV/0!</v>
      </c>
      <c r="G24" s="18"/>
      <c r="H24" s="19">
        <f t="shared" si="2"/>
        <v>0</v>
      </c>
      <c r="I24" s="20">
        <f t="shared" si="3"/>
        <v>0</v>
      </c>
      <c r="J24" s="20">
        <f t="shared" si="4"/>
        <v>0</v>
      </c>
      <c r="K24" s="21"/>
      <c r="L24" s="22">
        <f t="shared" si="5"/>
        <v>0</v>
      </c>
      <c r="M24" s="17">
        <f t="shared" si="6"/>
        <v>0</v>
      </c>
      <c r="N24" s="17">
        <f t="shared" si="7"/>
        <v>0</v>
      </c>
      <c r="O24" s="31"/>
      <c r="P24" s="24">
        <f t="shared" si="8"/>
        <v>0</v>
      </c>
      <c r="Q24" s="25">
        <f t="shared" si="9"/>
        <v>0</v>
      </c>
      <c r="R24" s="26">
        <f t="shared" si="10"/>
        <v>0</v>
      </c>
      <c r="S24" s="33"/>
      <c r="T24" s="27">
        <f t="shared" si="11"/>
        <v>0</v>
      </c>
      <c r="U24" s="20">
        <f t="shared" si="12"/>
        <v>0</v>
      </c>
      <c r="V24" s="32"/>
      <c r="W24" s="19">
        <f t="shared" si="13"/>
        <v>0</v>
      </c>
      <c r="X24" s="20">
        <f t="shared" si="14"/>
        <v>0</v>
      </c>
      <c r="Y24" s="32"/>
      <c r="Z24" s="20">
        <f t="shared" si="15"/>
        <v>0</v>
      </c>
      <c r="AA24" s="32"/>
      <c r="AB24" s="19">
        <f t="shared" si="16"/>
        <v>0</v>
      </c>
      <c r="AC24" s="20">
        <f t="shared" si="17"/>
        <v>0</v>
      </c>
      <c r="AD24" s="32"/>
      <c r="AE24" s="20">
        <f t="shared" si="18"/>
        <v>0</v>
      </c>
      <c r="AF24" s="29">
        <f t="shared" si="19"/>
        <v>0</v>
      </c>
      <c r="AG24" s="20">
        <f t="shared" si="20"/>
        <v>0</v>
      </c>
      <c r="AH24" s="20">
        <f t="shared" si="21"/>
        <v>0</v>
      </c>
      <c r="AI24" s="19">
        <f t="shared" si="22"/>
        <v>0</v>
      </c>
    </row>
    <row r="25" ht="12.75" customHeight="1">
      <c r="A25" s="35"/>
      <c r="B25" s="14"/>
      <c r="C25" s="15"/>
      <c r="D25" s="16"/>
      <c r="E25" s="16"/>
      <c r="F25" s="17" t="str">
        <f t="shared" si="1"/>
        <v>#DIV/0!</v>
      </c>
      <c r="G25" s="18"/>
      <c r="H25" s="19">
        <f t="shared" si="2"/>
        <v>0</v>
      </c>
      <c r="I25" s="20">
        <f t="shared" si="3"/>
        <v>0</v>
      </c>
      <c r="J25" s="20">
        <f t="shared" si="4"/>
        <v>0</v>
      </c>
      <c r="K25" s="21"/>
      <c r="L25" s="22">
        <f t="shared" si="5"/>
        <v>0</v>
      </c>
      <c r="M25" s="17">
        <f t="shared" si="6"/>
        <v>0</v>
      </c>
      <c r="N25" s="17">
        <f t="shared" si="7"/>
        <v>0</v>
      </c>
      <c r="O25" s="18"/>
      <c r="P25" s="24">
        <f t="shared" si="8"/>
        <v>0</v>
      </c>
      <c r="Q25" s="25">
        <f t="shared" si="9"/>
        <v>0</v>
      </c>
      <c r="R25" s="26">
        <f t="shared" si="10"/>
        <v>0</v>
      </c>
      <c r="S25" s="36"/>
      <c r="T25" s="27">
        <f t="shared" si="11"/>
        <v>0</v>
      </c>
      <c r="U25" s="20">
        <f t="shared" si="12"/>
        <v>0</v>
      </c>
      <c r="V25" s="16"/>
      <c r="W25" s="19">
        <f t="shared" si="13"/>
        <v>0</v>
      </c>
      <c r="X25" s="20">
        <f t="shared" si="14"/>
        <v>0</v>
      </c>
      <c r="Y25" s="16"/>
      <c r="Z25" s="20">
        <f t="shared" si="15"/>
        <v>0</v>
      </c>
      <c r="AA25" s="16"/>
      <c r="AB25" s="19">
        <f t="shared" si="16"/>
        <v>0</v>
      </c>
      <c r="AC25" s="20">
        <f t="shared" si="17"/>
        <v>0</v>
      </c>
      <c r="AD25" s="16"/>
      <c r="AE25" s="20">
        <f t="shared" si="18"/>
        <v>0</v>
      </c>
      <c r="AF25" s="29">
        <f t="shared" si="19"/>
        <v>0</v>
      </c>
      <c r="AG25" s="20">
        <f t="shared" si="20"/>
        <v>0</v>
      </c>
      <c r="AH25" s="20">
        <f t="shared" si="21"/>
        <v>0</v>
      </c>
      <c r="AI25" s="19">
        <f t="shared" si="22"/>
        <v>0</v>
      </c>
    </row>
    <row r="26" ht="12.75" customHeight="1">
      <c r="A26" s="37" t="s">
        <v>39</v>
      </c>
      <c r="C26" s="2">
        <f t="shared" ref="C26:E26" si="23">SUM(C3:C25)</f>
        <v>579</v>
      </c>
      <c r="D26" s="5">
        <f t="shared" si="23"/>
        <v>10461</v>
      </c>
      <c r="E26" s="5">
        <f t="shared" si="23"/>
        <v>9447</v>
      </c>
      <c r="F26" s="3">
        <f t="shared" si="1"/>
        <v>55.34843705</v>
      </c>
      <c r="G26" s="38">
        <f>SUM(G3:G25)</f>
        <v>231</v>
      </c>
      <c r="H26" s="39">
        <f>G26/D26</f>
        <v>0.02208201893</v>
      </c>
      <c r="I26" s="3">
        <f>AG26/G26</f>
        <v>89.73160173</v>
      </c>
      <c r="J26" s="3">
        <f>C26/G26</f>
        <v>2.506493506</v>
      </c>
      <c r="K26" s="5">
        <f>SUM(K3:K25)</f>
        <v>97</v>
      </c>
      <c r="L26" s="39">
        <f>K26/G26</f>
        <v>0.4199134199</v>
      </c>
      <c r="M26" s="3">
        <f>AG26/K26</f>
        <v>213.6907216</v>
      </c>
      <c r="N26" s="3">
        <f>C26/K26</f>
        <v>5.969072165</v>
      </c>
      <c r="O26" s="1">
        <f>SUM(O3:O25)</f>
        <v>16</v>
      </c>
      <c r="P26" s="39">
        <f t="shared" si="8"/>
        <v>0.1649484536</v>
      </c>
      <c r="Q26" s="3">
        <f t="shared" si="9"/>
        <v>36.1875</v>
      </c>
      <c r="R26" s="2">
        <f t="shared" si="10"/>
        <v>6208</v>
      </c>
      <c r="S26" s="5">
        <f>SUM(S3:S25)</f>
        <v>9</v>
      </c>
      <c r="T26" s="39">
        <f t="shared" si="11"/>
        <v>0.5625</v>
      </c>
      <c r="U26" s="40">
        <f t="shared" ref="U26:V26" si="24">SUM(U3:U25)</f>
        <v>1692</v>
      </c>
      <c r="V26" s="5">
        <f t="shared" si="24"/>
        <v>3</v>
      </c>
      <c r="W26" s="39">
        <f t="shared" si="13"/>
        <v>0.1875</v>
      </c>
      <c r="X26" s="40">
        <f t="shared" ref="X26:AA26" si="25">SUM(X3:X25)</f>
        <v>2664</v>
      </c>
      <c r="Y26" s="5">
        <f t="shared" si="25"/>
        <v>3</v>
      </c>
      <c r="Z26" s="40">
        <f t="shared" si="25"/>
        <v>1164</v>
      </c>
      <c r="AA26" s="5">
        <f t="shared" si="25"/>
        <v>4</v>
      </c>
      <c r="AB26" s="39">
        <f t="shared" si="16"/>
        <v>0.25</v>
      </c>
      <c r="AC26" s="40">
        <f t="shared" ref="AC26:AE26" si="26">SUM(AC3:AC25)</f>
        <v>8000</v>
      </c>
      <c r="AD26" s="5">
        <f t="shared" si="26"/>
        <v>1</v>
      </c>
      <c r="AE26" s="40">
        <f t="shared" si="26"/>
        <v>1000</v>
      </c>
      <c r="AF26" s="3">
        <f t="shared" si="19"/>
        <v>1295.5</v>
      </c>
      <c r="AG26" s="3">
        <f t="shared" si="20"/>
        <v>20728</v>
      </c>
      <c r="AH26" s="41">
        <f>SUM(AH3:AH25)</f>
        <v>20149</v>
      </c>
      <c r="AI26" s="42">
        <f t="shared" si="22"/>
        <v>34.79965458</v>
      </c>
    </row>
    <row r="27" ht="12.75" customHeight="1">
      <c r="A27" s="43" t="s">
        <v>40</v>
      </c>
      <c r="B27" s="44"/>
      <c r="C27" s="45" t="s">
        <v>41</v>
      </c>
      <c r="D27" s="46"/>
      <c r="E27" s="47"/>
      <c r="F27" s="48"/>
      <c r="G27" s="49" t="s">
        <v>41</v>
      </c>
      <c r="H27" s="50"/>
      <c r="I27" s="50"/>
      <c r="J27" s="50"/>
      <c r="K27" s="51" t="s">
        <v>42</v>
      </c>
      <c r="L27" s="52"/>
      <c r="M27" s="52"/>
      <c r="N27" s="52"/>
      <c r="O27" s="53" t="s">
        <v>43</v>
      </c>
      <c r="P27" s="50"/>
      <c r="Q27" s="48"/>
      <c r="R27" s="50"/>
      <c r="S27" s="53" t="s">
        <v>43</v>
      </c>
      <c r="T27" s="54"/>
      <c r="U27" s="50"/>
      <c r="V27" s="53" t="s">
        <v>43</v>
      </c>
      <c r="W27" s="50"/>
      <c r="X27" s="50"/>
      <c r="Y27" s="53" t="s">
        <v>43</v>
      </c>
      <c r="Z27" s="50"/>
      <c r="AA27" s="53" t="s">
        <v>43</v>
      </c>
      <c r="AB27" s="50"/>
      <c r="AC27" s="50"/>
      <c r="AD27" s="53" t="s">
        <v>43</v>
      </c>
      <c r="AE27" s="50"/>
      <c r="AF27" s="50"/>
      <c r="AG27" s="50"/>
      <c r="AH27" s="50"/>
      <c r="AI27" s="50"/>
    </row>
    <row r="28" ht="12.75" customHeight="1">
      <c r="A28" s="55"/>
      <c r="B28" s="55"/>
      <c r="C28" s="56"/>
      <c r="D28" s="57"/>
      <c r="E28" s="57"/>
      <c r="F28" s="58"/>
      <c r="G28" s="59"/>
      <c r="H28" s="57"/>
      <c r="I28" s="57"/>
      <c r="J28" s="57"/>
      <c r="K28" s="57"/>
      <c r="L28" s="60"/>
      <c r="M28" s="60"/>
      <c r="N28" s="60"/>
      <c r="O28" s="57"/>
      <c r="P28" s="57"/>
      <c r="Q28" s="57"/>
      <c r="R28" s="57"/>
      <c r="S28" s="56"/>
      <c r="T28" s="56"/>
      <c r="U28" s="57"/>
      <c r="V28" s="57"/>
      <c r="W28" s="57"/>
      <c r="X28" s="57"/>
      <c r="Y28" s="57"/>
      <c r="Z28" s="57"/>
      <c r="AA28" s="57"/>
      <c r="AB28" s="57"/>
      <c r="AC28" s="57"/>
      <c r="AD28" s="57"/>
      <c r="AE28" s="57"/>
      <c r="AF28" s="57"/>
      <c r="AG28" s="57"/>
      <c r="AH28" s="57"/>
      <c r="AI28" s="57"/>
    </row>
    <row r="29" ht="12.75" customHeight="1">
      <c r="A29" s="61"/>
      <c r="B29" s="61"/>
      <c r="C29" s="56"/>
      <c r="D29" s="57"/>
      <c r="E29" s="57"/>
      <c r="F29" s="58"/>
      <c r="G29" s="59"/>
      <c r="H29" s="57"/>
      <c r="I29" s="57"/>
      <c r="J29" s="57"/>
      <c r="K29" s="57"/>
      <c r="L29" s="60"/>
      <c r="M29" s="60"/>
      <c r="N29" s="60"/>
      <c r="O29" s="57"/>
      <c r="P29" s="57"/>
      <c r="Q29" s="57"/>
      <c r="R29" s="57"/>
      <c r="S29" s="56"/>
      <c r="T29" s="56"/>
      <c r="U29" s="57"/>
      <c r="V29" s="57"/>
      <c r="W29" s="57"/>
      <c r="X29" s="57"/>
      <c r="Y29" s="57"/>
      <c r="Z29" s="57"/>
      <c r="AA29" s="57"/>
      <c r="AB29" s="57"/>
      <c r="AC29" s="57"/>
      <c r="AD29" s="57"/>
      <c r="AE29" s="57"/>
      <c r="AF29" s="57"/>
      <c r="AG29" s="57"/>
      <c r="AH29" s="57"/>
      <c r="AI29" s="57"/>
    </row>
    <row r="30" ht="12.75" customHeight="1">
      <c r="A30" s="61"/>
      <c r="B30" s="61"/>
      <c r="C30" s="56"/>
      <c r="D30" s="57"/>
      <c r="E30" s="57"/>
      <c r="F30" s="58"/>
      <c r="G30" s="59"/>
      <c r="H30" s="57"/>
      <c r="I30" s="57"/>
      <c r="J30" s="57"/>
      <c r="K30" s="57"/>
      <c r="L30" s="60"/>
      <c r="M30" s="60"/>
      <c r="N30" s="60"/>
      <c r="O30" s="57"/>
      <c r="P30" s="57"/>
      <c r="Q30" s="57"/>
      <c r="R30" s="57"/>
      <c r="S30" s="56"/>
      <c r="T30" s="56"/>
      <c r="U30" s="57"/>
      <c r="V30" s="57"/>
      <c r="W30" s="57"/>
      <c r="X30" s="57"/>
      <c r="Y30" s="57"/>
      <c r="Z30" s="57"/>
      <c r="AA30" s="57"/>
      <c r="AB30" s="57"/>
      <c r="AC30" s="57"/>
      <c r="AD30" s="57"/>
      <c r="AE30" s="57"/>
      <c r="AF30" s="57"/>
      <c r="AG30" s="57"/>
      <c r="AH30" s="57"/>
      <c r="AI30" s="57"/>
    </row>
    <row r="31" ht="12.75" customHeight="1">
      <c r="A31" s="61"/>
      <c r="B31" s="61"/>
      <c r="C31" s="56"/>
      <c r="D31" s="57"/>
      <c r="E31" s="57"/>
      <c r="F31" s="58"/>
      <c r="G31" s="59"/>
      <c r="H31" s="57"/>
      <c r="I31" s="57"/>
      <c r="J31" s="57"/>
      <c r="K31" s="57"/>
      <c r="L31" s="60"/>
      <c r="M31" s="60"/>
      <c r="N31" s="60"/>
      <c r="O31" s="57"/>
      <c r="P31" s="57"/>
      <c r="Q31" s="57"/>
      <c r="R31" s="57"/>
      <c r="S31" s="56"/>
      <c r="T31" s="56"/>
      <c r="U31" s="57"/>
      <c r="V31" s="57"/>
      <c r="W31" s="57"/>
      <c r="X31" s="57"/>
      <c r="Y31" s="57"/>
      <c r="Z31" s="57"/>
      <c r="AA31" s="57"/>
      <c r="AB31" s="57"/>
      <c r="AC31" s="57"/>
      <c r="AD31" s="57"/>
      <c r="AE31" s="57"/>
      <c r="AF31" s="57"/>
      <c r="AG31" s="57"/>
      <c r="AH31" s="57"/>
      <c r="AI31" s="57"/>
    </row>
    <row r="32" ht="12.75" customHeight="1">
      <c r="A32" s="61"/>
      <c r="B32" s="61"/>
      <c r="C32" s="56"/>
      <c r="D32" s="57"/>
      <c r="E32" s="57"/>
      <c r="F32" s="58"/>
      <c r="G32" s="59"/>
      <c r="H32" s="57"/>
      <c r="I32" s="57"/>
      <c r="J32" s="57"/>
      <c r="K32" s="57"/>
      <c r="L32" s="60"/>
      <c r="M32" s="60"/>
      <c r="N32" s="60"/>
      <c r="O32" s="57"/>
      <c r="P32" s="57"/>
      <c r="Q32" s="57"/>
      <c r="R32" s="57"/>
      <c r="S32" s="56"/>
      <c r="T32" s="56"/>
      <c r="U32" s="57"/>
      <c r="V32" s="57"/>
      <c r="W32" s="57"/>
      <c r="X32" s="57"/>
      <c r="Y32" s="57"/>
      <c r="Z32" s="57"/>
      <c r="AA32" s="57"/>
      <c r="AB32" s="57"/>
      <c r="AC32" s="57"/>
      <c r="AD32" s="57"/>
      <c r="AE32" s="57"/>
      <c r="AF32" s="57"/>
      <c r="AG32" s="57"/>
      <c r="AH32" s="57"/>
      <c r="AI32" s="57"/>
    </row>
    <row r="33" ht="12.75" customHeight="1">
      <c r="A33" s="61"/>
      <c r="B33" s="61"/>
      <c r="C33" s="56"/>
      <c r="D33" s="57"/>
      <c r="E33" s="57"/>
      <c r="F33" s="58"/>
      <c r="G33" s="59"/>
      <c r="H33" s="57"/>
      <c r="I33" s="57"/>
      <c r="J33" s="57"/>
      <c r="K33" s="57"/>
      <c r="L33" s="60"/>
      <c r="M33" s="60"/>
      <c r="N33" s="60"/>
      <c r="O33" s="57"/>
      <c r="P33" s="57"/>
      <c r="Q33" s="57"/>
      <c r="R33" s="57"/>
      <c r="S33" s="56"/>
      <c r="T33" s="56"/>
      <c r="U33" s="57"/>
      <c r="V33" s="57"/>
      <c r="W33" s="57"/>
      <c r="X33" s="57"/>
      <c r="Y33" s="57"/>
      <c r="Z33" s="57"/>
      <c r="AA33" s="57"/>
      <c r="AB33" s="57"/>
      <c r="AC33" s="57"/>
      <c r="AD33" s="57"/>
      <c r="AE33" s="57"/>
      <c r="AF33" s="57"/>
      <c r="AG33" s="57"/>
      <c r="AH33" s="57"/>
      <c r="AI33" s="57"/>
    </row>
  </sheetData>
  <mergeCells count="3">
    <mergeCell ref="A26:B26"/>
    <mergeCell ref="A27:B27"/>
    <mergeCell ref="C27:E27"/>
  </mergeCells>
  <conditionalFormatting sqref="AI3:AI26">
    <cfRule type="cellIs" dxfId="0" priority="1" operator="lessThan">
      <formula>"0%"</formula>
    </cfRule>
  </conditionalFormatting>
  <conditionalFormatting sqref="AH3:AH26">
    <cfRule type="cellIs" dxfId="0" priority="2" operator="lessThan">
      <formula>0</formula>
    </cfRule>
  </conditionalFormatting>
  <conditionalFormatting sqref="I3:I25">
    <cfRule type="cellIs" dxfId="0" priority="3" operator="lessThanOrEqual">
      <formula>J3:J25</formula>
    </cfRule>
  </conditionalFormatting>
  <conditionalFormatting sqref="AF3:AF25">
    <cfRule type="cellIs" dxfId="0" priority="4" operator="lessThanOrEqual">
      <formula>Q3:Q25</formula>
    </cfRule>
  </conditionalFormatting>
  <conditionalFormatting sqref="M3:M25">
    <cfRule type="cellIs" dxfId="0" priority="5" operator="lessThanOrEqual">
      <formula>N3:N25</formula>
    </cfRule>
  </conditionalFormatting>
  <conditionalFormatting sqref="AH3:AH25">
    <cfRule type="cellIs" dxfId="1" priority="6" operator="greaterThan">
      <formula>0</formula>
    </cfRule>
  </conditionalFormatting>
  <conditionalFormatting sqref="AI3:AI25">
    <cfRule type="cellIs" dxfId="1" priority="7" operator="greaterThan">
      <formula>"0%"</formula>
    </cfRule>
  </conditionalFormatting>
  <drawing r:id="rId2"/>
  <legacyDrawing r:id="rId3"/>
</worksheet>
</file>